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1520" yWindow="-14480" windowWidth="2073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3" i="51" l="1"/>
  <c r="C14" i="51"/>
  <c r="C11" i="51" l="1"/>
  <c r="C10" i="51"/>
  <c r="C8" i="51"/>
  <c r="C7" i="51"/>
  <c r="C4" i="51"/>
  <c r="C2" i="51"/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I14" i="2" s="1"/>
  <c r="H15" i="2"/>
  <c r="C20" i="1"/>
  <c r="G3" i="2"/>
  <c r="I3" i="2"/>
  <c r="G4" i="2"/>
  <c r="I4" i="2"/>
  <c r="G5" i="2"/>
  <c r="G6" i="2"/>
  <c r="I6" i="2" s="1"/>
  <c r="G7" i="2"/>
  <c r="I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5" i="2"/>
  <c r="I13" i="2"/>
  <c r="I15" i="2"/>
  <c r="I10" i="2" l="1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20% of total population lives in Southern region
=0.20*1,042,546 
=208,509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Southern: 63%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(270 cases per 1000 children)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 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Post neonatal percent of child deaths by proximate causes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Debra</author>
    <author>Optima team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Original values as no calculation possible due to lack of regional data for this age group regarding breastfeeding</t>
        </r>
      </text>
    </comment>
    <comment ref="C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D2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&lt;24 hours as a proxy for exclusive breastfeeding in &lt; 1month and 1-5 months age groups. The difference between the regional &lt;24 hour value compared to the &lt;24 hour national value was applied to the original "Exclusive breastfeeding value" from DHS 2006
e.g. 
Breastfeeding within 24 hours of birth:
Southern value: 77.6%
National value 83.60%
Difference = 7%
National exclusive breastfeeding for &lt; 1 month value from DHS 2006 was: 79.8%
Value for Southern region = 79.8%*(1-7%) = 74.1%
Remaining difference was added to the "none" group</t>
        </r>
      </text>
    </comment>
    <comment ref="E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  <comment ref="F4" authorId="1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nutritional survey 2005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Used breastfeeding 6-11 months and averaged values for 12-17 months &amp; 18-23 months --&gt; 12-23 months as a proxy for partial breastfeeding in 6-11 months and 12-23 months age groups. The difference between the regional breastfeeding value compared to the national breastfeeding value was applied to the original "Partial breastfeeding value" from DHS 2006
e.g. 
Breastfeeding 6-11 months:
Southern value: 90.00%
National value 91.60%
Difference = -1.6%
National partial breastfeeding for 6-11 months from DHS 2006 was: 75.2%
Value for Southern region = 75.2%*(1-(-2)%) = 73.6%
Remaining percentages were added as a weighted value of original 2006 DHS values/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>
      <text>
        <r>
          <rPr>
            <sz val="9"/>
            <color indexed="81"/>
            <rFont val="Tahoma"/>
            <family val="2"/>
          </rPr>
          <t>LiST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<sst xmlns="http://schemas.openxmlformats.org/spreadsheetml/2006/main" count="1101" uniqueCount="271">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</sst>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xmlns="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31" zoomScaleNormal="100" workbookViewId="0">
      <selection activeCell="C11" sqref="C11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208509.2</v>
      </c>
    </row>
    <row r="8" spans="1:3" ht="15" customHeight="1" x14ac:dyDescent="0.25">
      <c r="B8" s="7" t="s">
        <v>106</v>
      </c>
      <c r="C8" s="70">
        <v>0.39900000000000002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0.29959999999999998</v>
      </c>
    </row>
    <row r="11" spans="1:3" ht="15" customHeight="1" x14ac:dyDescent="0.25">
      <c r="B11" s="7" t="s">
        <v>108</v>
      </c>
      <c r="C11" s="70">
        <v>0.63</v>
      </c>
    </row>
    <row r="12" spans="1:3" ht="15" customHeight="1" x14ac:dyDescent="0.25">
      <c r="B12" s="7" t="s">
        <v>109</v>
      </c>
      <c r="C12" s="70">
        <v>0.44500000000000001</v>
      </c>
    </row>
    <row r="13" spans="1:3" ht="15" customHeight="1" x14ac:dyDescent="0.25">
      <c r="B13" s="7" t="s">
        <v>110</v>
      </c>
      <c r="C13" s="70">
        <v>0.29799999999999999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0.8</v>
      </c>
    </row>
    <row r="17" spans="1:3" ht="15" customHeight="1" x14ac:dyDescent="0.25">
      <c r="B17" s="9" t="s">
        <v>95</v>
      </c>
      <c r="C17" s="71">
        <v>0.8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0.1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8.4099999999999994E-2</v>
      </c>
    </row>
    <row r="24" spans="1:3" ht="15" customHeight="1" x14ac:dyDescent="0.25">
      <c r="B24" s="20" t="s">
        <v>102</v>
      </c>
      <c r="C24" s="71">
        <v>0.46600000000000003</v>
      </c>
    </row>
    <row r="25" spans="1:3" ht="15" customHeight="1" x14ac:dyDescent="0.25">
      <c r="B25" s="20" t="s">
        <v>103</v>
      </c>
      <c r="C25" s="71">
        <v>0.34670000000000001</v>
      </c>
    </row>
    <row r="26" spans="1:3" ht="15" customHeight="1" x14ac:dyDescent="0.25">
      <c r="B26" s="20" t="s">
        <v>104</v>
      </c>
      <c r="C26" s="71">
        <v>0.1032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0.11700000000000001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24.7</v>
      </c>
    </row>
    <row r="38" spans="1:5" ht="15" customHeight="1" x14ac:dyDescent="0.25">
      <c r="B38" s="16" t="s">
        <v>91</v>
      </c>
      <c r="C38" s="75">
        <v>44.4</v>
      </c>
      <c r="D38" s="17"/>
      <c r="E38" s="18"/>
    </row>
    <row r="39" spans="1:5" ht="15" customHeight="1" x14ac:dyDescent="0.25">
      <c r="B39" s="16" t="s">
        <v>90</v>
      </c>
      <c r="C39" s="75">
        <v>57.1</v>
      </c>
      <c r="D39" s="17"/>
      <c r="E39" s="17"/>
    </row>
    <row r="40" spans="1:5" ht="15" customHeight="1" x14ac:dyDescent="0.25">
      <c r="B40" s="16" t="s">
        <v>171</v>
      </c>
      <c r="C40" s="75">
        <v>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2.2000000000000002</v>
      </c>
      <c r="D51" s="17"/>
    </row>
    <row r="52" spans="1:4" ht="15" customHeight="1" x14ac:dyDescent="0.25">
      <c r="B52" s="16" t="s">
        <v>125</v>
      </c>
      <c r="C52" s="76">
        <v>2.2000000000000002</v>
      </c>
    </row>
    <row r="53" spans="1:4" ht="15.75" customHeight="1" x14ac:dyDescent="0.25">
      <c r="B53" s="16" t="s">
        <v>126</v>
      </c>
      <c r="C53" s="76">
        <v>2.2000000000000002</v>
      </c>
    </row>
    <row r="54" spans="1:4" ht="15.75" customHeight="1" x14ac:dyDescent="0.25">
      <c r="B54" s="16" t="s">
        <v>127</v>
      </c>
      <c r="C54" s="76">
        <v>2.2000000000000002</v>
      </c>
    </row>
    <row r="55" spans="1:4" ht="15.75" customHeight="1" x14ac:dyDescent="0.25">
      <c r="B55" s="16" t="s">
        <v>128</v>
      </c>
      <c r="C55" s="76">
        <v>2.2000000000000002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f>270/1000</f>
        <v>0.27</v>
      </c>
    </row>
    <row r="59" spans="1:4" ht="15.75" customHeight="1" x14ac:dyDescent="0.25">
      <c r="B59" s="16" t="s">
        <v>132</v>
      </c>
      <c r="C59" s="70">
        <v>0.4037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5">
      <c r="A3" s="3" t="s">
        <v>65</v>
      </c>
      <c r="B3" s="26">
        <f>frac_mam_1month * 2.6</f>
        <v>0.96460000000000001</v>
      </c>
      <c r="C3" s="26">
        <f>frac_mam_1_5months * 2.6</f>
        <v>0.96460000000000001</v>
      </c>
      <c r="D3" s="26">
        <f>frac_mam_6_11months * 2.6</f>
        <v>0.58760000000000001</v>
      </c>
      <c r="E3" s="26">
        <f>frac_mam_12_23months * 2.6</f>
        <v>0.49766122448979605</v>
      </c>
      <c r="F3" s="26">
        <f>frac_mam_24_59months * 2.6</f>
        <v>0.26105197368421051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8.9938775510204086E-2</v>
      </c>
      <c r="F4" s="26">
        <f>frac_sam_24_59months * 2.6</f>
        <v>7.9548026315789458E-2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0.63</v>
      </c>
      <c r="I17" s="92">
        <f>frac_PW_health_facility</f>
        <v>0.63</v>
      </c>
      <c r="J17" s="92">
        <f>frac_PW_health_facility</f>
        <v>0.63</v>
      </c>
      <c r="K17" s="92">
        <f>frac_PW_health_facility</f>
        <v>0.63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46112</v>
      </c>
      <c r="C2" s="78">
        <v>83250.200000000012</v>
      </c>
      <c r="D2" s="78">
        <v>136854</v>
      </c>
      <c r="E2" s="78">
        <v>110512</v>
      </c>
      <c r="F2" s="78">
        <v>82005.8</v>
      </c>
      <c r="G2" s="22">
        <f t="shared" ref="G2:G40" si="0">C2+D2+E2+F2</f>
        <v>412622</v>
      </c>
      <c r="H2" s="22">
        <f t="shared" ref="H2:H40" si="1">(B2 + stillbirth*B2/(1000-stillbirth))/(1-abortion)</f>
        <v>53268.642060879109</v>
      </c>
      <c r="I2" s="22">
        <f>G2-H2</f>
        <v>359353.35793912091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46528</v>
      </c>
      <c r="C3" s="78">
        <v>84618.6</v>
      </c>
      <c r="D3" s="78">
        <v>140465.20000000001</v>
      </c>
      <c r="E3" s="78">
        <v>112506.8</v>
      </c>
      <c r="F3" s="78">
        <v>84577.2</v>
      </c>
      <c r="G3" s="22">
        <f t="shared" si="0"/>
        <v>422167.80000000005</v>
      </c>
      <c r="H3" s="22">
        <f t="shared" si="1"/>
        <v>53749.205799110496</v>
      </c>
      <c r="I3" s="22">
        <f t="shared" ref="I3:I15" si="3">G3-H3</f>
        <v>368418.59420088958</v>
      </c>
    </row>
    <row r="4" spans="1:9" ht="15.75" customHeight="1" x14ac:dyDescent="0.25">
      <c r="A4" s="7">
        <f t="shared" si="2"/>
        <v>2019</v>
      </c>
      <c r="B4" s="77">
        <v>46944</v>
      </c>
      <c r="C4" s="78">
        <v>85927.200000000012</v>
      </c>
      <c r="D4" s="78">
        <v>144178.00000000003</v>
      </c>
      <c r="E4" s="78">
        <v>114477.59999999998</v>
      </c>
      <c r="F4" s="78">
        <v>87195.6</v>
      </c>
      <c r="G4" s="22">
        <f t="shared" si="0"/>
        <v>431778.4</v>
      </c>
      <c r="H4" s="22">
        <f t="shared" si="1"/>
        <v>54229.769537341883</v>
      </c>
      <c r="I4" s="22">
        <f t="shared" si="3"/>
        <v>377548.63046265813</v>
      </c>
    </row>
    <row r="5" spans="1:9" ht="15.75" customHeight="1" x14ac:dyDescent="0.25">
      <c r="A5" s="7">
        <f t="shared" si="2"/>
        <v>2020</v>
      </c>
      <c r="B5" s="77">
        <v>47360</v>
      </c>
      <c r="C5" s="78">
        <v>87242.200000000012</v>
      </c>
      <c r="D5" s="78">
        <v>147894</v>
      </c>
      <c r="E5" s="78">
        <v>116479.8</v>
      </c>
      <c r="F5" s="78">
        <v>89841.200000000012</v>
      </c>
      <c r="G5" s="22">
        <f t="shared" si="0"/>
        <v>441457.2</v>
      </c>
      <c r="H5" s="22">
        <f t="shared" si="1"/>
        <v>54710.33327557327</v>
      </c>
      <c r="I5" s="22">
        <f t="shared" si="3"/>
        <v>386746.86672442674</v>
      </c>
    </row>
    <row r="6" spans="1:9" ht="15.75" customHeight="1" x14ac:dyDescent="0.25">
      <c r="A6" s="7">
        <f t="shared" si="2"/>
        <v>2021</v>
      </c>
      <c r="B6" s="77">
        <v>47736</v>
      </c>
      <c r="C6" s="78">
        <v>88533.8</v>
      </c>
      <c r="D6" s="78">
        <v>151583.4</v>
      </c>
      <c r="E6" s="78">
        <v>118472.8</v>
      </c>
      <c r="F6" s="78">
        <v>92399.200000000012</v>
      </c>
      <c r="G6" s="22">
        <f t="shared" si="0"/>
        <v>450989.2</v>
      </c>
      <c r="H6" s="22">
        <f t="shared" si="1"/>
        <v>55144.68896205163</v>
      </c>
      <c r="I6" s="22">
        <f t="shared" si="3"/>
        <v>395844.51103794837</v>
      </c>
    </row>
    <row r="7" spans="1:9" ht="15.75" customHeight="1" x14ac:dyDescent="0.25">
      <c r="A7" s="7">
        <f t="shared" si="2"/>
        <v>2022</v>
      </c>
      <c r="B7" s="77">
        <v>48112</v>
      </c>
      <c r="C7" s="78">
        <v>89828.6</v>
      </c>
      <c r="D7" s="78">
        <v>155284.4</v>
      </c>
      <c r="E7" s="78">
        <v>120499.40000000002</v>
      </c>
      <c r="F7" s="78">
        <v>95006.2</v>
      </c>
      <c r="G7" s="22">
        <f t="shared" si="0"/>
        <v>460618.60000000003</v>
      </c>
      <c r="H7" s="22">
        <f t="shared" si="1"/>
        <v>55579.044648530005</v>
      </c>
      <c r="I7" s="22">
        <f t="shared" si="3"/>
        <v>405039.55535147002</v>
      </c>
    </row>
    <row r="8" spans="1:9" ht="15.75" customHeight="1" x14ac:dyDescent="0.25">
      <c r="A8" s="7">
        <f t="shared" si="2"/>
        <v>2023</v>
      </c>
      <c r="B8" s="77">
        <v>48488</v>
      </c>
      <c r="C8" s="78">
        <v>91086.200000000012</v>
      </c>
      <c r="D8" s="78">
        <v>158924.20000000001</v>
      </c>
      <c r="E8" s="78">
        <v>122647.20000000001</v>
      </c>
      <c r="F8" s="78">
        <v>97603.199999999997</v>
      </c>
      <c r="G8" s="22">
        <f t="shared" si="0"/>
        <v>470260.80000000005</v>
      </c>
      <c r="H8" s="22">
        <f t="shared" si="1"/>
        <v>56013.400335008373</v>
      </c>
      <c r="I8" s="22">
        <f t="shared" si="3"/>
        <v>414247.39966499165</v>
      </c>
    </row>
    <row r="9" spans="1:9" ht="15.75" customHeight="1" x14ac:dyDescent="0.25">
      <c r="A9" s="7">
        <f t="shared" si="2"/>
        <v>2024</v>
      </c>
      <c r="B9" s="77">
        <v>48864</v>
      </c>
      <c r="C9" s="78">
        <v>92241.200000000012</v>
      </c>
      <c r="D9" s="78">
        <v>162407.40000000002</v>
      </c>
      <c r="E9" s="78">
        <v>125046</v>
      </c>
      <c r="F9" s="78">
        <v>100107.8</v>
      </c>
      <c r="G9" s="22">
        <f t="shared" si="0"/>
        <v>479802.4</v>
      </c>
      <c r="H9" s="22">
        <f t="shared" si="1"/>
        <v>56447.756021486741</v>
      </c>
      <c r="I9" s="22">
        <f t="shared" si="3"/>
        <v>423354.64397851331</v>
      </c>
    </row>
    <row r="10" spans="1:9" ht="15.75" customHeight="1" x14ac:dyDescent="0.25">
      <c r="A10" s="7">
        <f t="shared" si="2"/>
        <v>2025</v>
      </c>
      <c r="B10" s="77">
        <v>49240</v>
      </c>
      <c r="C10" s="78">
        <v>93261.200000000012</v>
      </c>
      <c r="D10" s="78">
        <v>165675</v>
      </c>
      <c r="E10" s="78">
        <v>127772.40000000002</v>
      </c>
      <c r="F10" s="78">
        <v>102472.80000000002</v>
      </c>
      <c r="G10" s="22">
        <f t="shared" si="0"/>
        <v>489181.4</v>
      </c>
      <c r="H10" s="22">
        <f t="shared" si="1"/>
        <v>56882.111707965116</v>
      </c>
      <c r="I10" s="22">
        <f t="shared" si="3"/>
        <v>432299.28829203488</v>
      </c>
    </row>
    <row r="11" spans="1:9" ht="15.75" customHeight="1" x14ac:dyDescent="0.25">
      <c r="A11" s="7">
        <f t="shared" si="2"/>
        <v>2026</v>
      </c>
      <c r="B11" s="77">
        <v>49560</v>
      </c>
      <c r="C11" s="78">
        <v>94186.200000000012</v>
      </c>
      <c r="D11" s="78">
        <v>168749.6</v>
      </c>
      <c r="E11" s="78">
        <v>130818.6</v>
      </c>
      <c r="F11" s="78">
        <v>104628.40000000002</v>
      </c>
      <c r="G11" s="22">
        <f t="shared" si="0"/>
        <v>498382.80000000005</v>
      </c>
      <c r="H11" s="22">
        <f t="shared" si="1"/>
        <v>57251.776121989264</v>
      </c>
      <c r="I11" s="22">
        <f t="shared" si="3"/>
        <v>441131.0238780108</v>
      </c>
    </row>
    <row r="12" spans="1:9" ht="15.75" customHeight="1" x14ac:dyDescent="0.25">
      <c r="A12" s="7">
        <f t="shared" si="2"/>
        <v>2027</v>
      </c>
      <c r="B12" s="77">
        <v>49880</v>
      </c>
      <c r="C12" s="78">
        <v>94998.6</v>
      </c>
      <c r="D12" s="78">
        <v>171595.2</v>
      </c>
      <c r="E12" s="78">
        <v>134195.20000000001</v>
      </c>
      <c r="F12" s="78">
        <v>106688.20000000001</v>
      </c>
      <c r="G12" s="22">
        <f t="shared" si="0"/>
        <v>507477.20000000007</v>
      </c>
      <c r="H12" s="22">
        <f t="shared" si="1"/>
        <v>57621.440536013404</v>
      </c>
      <c r="I12" s="22">
        <f t="shared" si="3"/>
        <v>449855.75946398667</v>
      </c>
    </row>
    <row r="13" spans="1:9" ht="15.75" customHeight="1" x14ac:dyDescent="0.25">
      <c r="A13" s="7">
        <f t="shared" si="2"/>
        <v>2028</v>
      </c>
      <c r="B13" s="77">
        <v>50200</v>
      </c>
      <c r="C13" s="78">
        <v>95746.400000000009</v>
      </c>
      <c r="D13" s="78">
        <v>174229.2</v>
      </c>
      <c r="E13" s="78">
        <v>137807.20000000001</v>
      </c>
      <c r="F13" s="78">
        <v>108682.6</v>
      </c>
      <c r="G13" s="22">
        <f t="shared" si="0"/>
        <v>516465.4</v>
      </c>
      <c r="H13" s="22">
        <f t="shared" si="1"/>
        <v>57991.104950037545</v>
      </c>
      <c r="I13" s="22">
        <f t="shared" si="3"/>
        <v>458474.29504996247</v>
      </c>
    </row>
    <row r="14" spans="1:9" ht="15.75" customHeight="1" x14ac:dyDescent="0.25">
      <c r="A14" s="7">
        <f t="shared" si="2"/>
        <v>2029</v>
      </c>
      <c r="B14" s="77">
        <v>50520</v>
      </c>
      <c r="C14" s="78">
        <v>96510.6</v>
      </c>
      <c r="D14" s="78">
        <v>176700</v>
      </c>
      <c r="E14" s="78">
        <v>141510</v>
      </c>
      <c r="F14" s="78">
        <v>110666.80000000003</v>
      </c>
      <c r="G14" s="22">
        <f t="shared" si="0"/>
        <v>525387.4</v>
      </c>
      <c r="H14" s="22">
        <f t="shared" si="1"/>
        <v>58360.769364061693</v>
      </c>
      <c r="I14" s="22">
        <f t="shared" si="3"/>
        <v>467026.63063593832</v>
      </c>
    </row>
    <row r="15" spans="1:9" ht="15.75" customHeight="1" x14ac:dyDescent="0.25">
      <c r="A15" s="7">
        <f t="shared" si="2"/>
        <v>2030</v>
      </c>
      <c r="B15" s="77">
        <v>50840</v>
      </c>
      <c r="C15" s="78">
        <v>97342.400000000009</v>
      </c>
      <c r="D15" s="78">
        <v>179038.6</v>
      </c>
      <c r="E15" s="78">
        <v>145199.20000000004</v>
      </c>
      <c r="F15" s="78">
        <v>112684.40000000001</v>
      </c>
      <c r="G15" s="22">
        <f t="shared" si="0"/>
        <v>534264.60000000009</v>
      </c>
      <c r="H15" s="22">
        <f t="shared" si="1"/>
        <v>58730.433778085833</v>
      </c>
      <c r="I15" s="22">
        <f t="shared" si="3"/>
        <v>475534.16622191423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:C10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0.02</v>
      </c>
    </row>
    <row r="4" spans="1:8" ht="15.75" customHeight="1" x14ac:dyDescent="0.25">
      <c r="B4" s="24" t="s">
        <v>7</v>
      </c>
      <c r="C4" s="79">
        <v>0.49580000000000002</v>
      </c>
    </row>
    <row r="5" spans="1:8" ht="15.75" customHeight="1" x14ac:dyDescent="0.25">
      <c r="B5" s="24" t="s">
        <v>8</v>
      </c>
      <c r="C5" s="79">
        <v>6.1100000000000002E-2</v>
      </c>
    </row>
    <row r="6" spans="1:8" ht="15.75" customHeight="1" x14ac:dyDescent="0.25">
      <c r="B6" s="24" t="s">
        <v>10</v>
      </c>
      <c r="C6" s="79">
        <v>0.39700000000000002</v>
      </c>
    </row>
    <row r="7" spans="1:8" ht="15.75" customHeight="1" x14ac:dyDescent="0.25">
      <c r="B7" s="24" t="s">
        <v>13</v>
      </c>
      <c r="C7" s="79">
        <v>0.02</v>
      </c>
    </row>
    <row r="8" spans="1:8" ht="15.75" customHeight="1" x14ac:dyDescent="0.25">
      <c r="B8" s="24" t="s">
        <v>14</v>
      </c>
      <c r="C8" s="79">
        <v>0</v>
      </c>
    </row>
    <row r="9" spans="1:8" ht="15.75" customHeight="1" x14ac:dyDescent="0.25">
      <c r="B9" s="24" t="s">
        <v>27</v>
      </c>
      <c r="C9" s="79">
        <v>0</v>
      </c>
    </row>
    <row r="10" spans="1:8" ht="15.75" customHeight="1" x14ac:dyDescent="0.25">
      <c r="B10" s="24" t="s">
        <v>15</v>
      </c>
      <c r="C10" s="79">
        <v>6.1000000000000004E-3</v>
      </c>
    </row>
    <row r="11" spans="1:8" ht="15.75" customHeight="1" x14ac:dyDescent="0.25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5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5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5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5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5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5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5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5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0.14729999999999999</v>
      </c>
    </row>
    <row r="33" spans="2:3" ht="15.75" customHeight="1" x14ac:dyDescent="0.25">
      <c r="B33" s="24" t="s">
        <v>45</v>
      </c>
      <c r="C33" s="79">
        <v>0.1241</v>
      </c>
    </row>
    <row r="34" spans="2:3" ht="15.75" customHeight="1" x14ac:dyDescent="0.25">
      <c r="B34" s="24" t="s">
        <v>46</v>
      </c>
      <c r="C34" s="79">
        <v>0.1744</v>
      </c>
    </row>
    <row r="35" spans="2:3" ht="15.75" customHeight="1" x14ac:dyDescent="0.25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0.44850072591739787</v>
      </c>
      <c r="D2" s="80">
        <v>0.44850072591739776</v>
      </c>
      <c r="E2" s="80">
        <v>0.22530139134208138</v>
      </c>
      <c r="F2" s="80">
        <v>0.22530139134208138</v>
      </c>
      <c r="G2" s="80">
        <v>0.18822980000194467</v>
      </c>
    </row>
    <row r="3" spans="1:15" ht="15.75" customHeight="1" x14ac:dyDescent="0.25">
      <c r="A3" s="5"/>
      <c r="B3" s="11" t="s">
        <v>118</v>
      </c>
      <c r="C3" s="80">
        <v>0.35949927408260218</v>
      </c>
      <c r="D3" s="80">
        <v>0.35949927408260224</v>
      </c>
      <c r="E3" s="80">
        <v>0.37169860865791865</v>
      </c>
      <c r="F3" s="80">
        <v>0.37169860865791859</v>
      </c>
      <c r="G3" s="80">
        <v>0.35777019999805537</v>
      </c>
    </row>
    <row r="4" spans="1:15" ht="15.75" customHeight="1" x14ac:dyDescent="0.25">
      <c r="A4" s="5"/>
      <c r="B4" s="11" t="s">
        <v>116</v>
      </c>
      <c r="C4" s="81">
        <v>0.1532185430463576</v>
      </c>
      <c r="D4" s="81">
        <v>0.15271287128712871</v>
      </c>
      <c r="E4" s="81">
        <v>0.32159933774834437</v>
      </c>
      <c r="F4" s="81">
        <v>0.28297067901234568</v>
      </c>
      <c r="G4" s="81">
        <v>0.32325796129818679</v>
      </c>
    </row>
    <row r="5" spans="1:15" ht="15.75" customHeight="1" x14ac:dyDescent="0.25">
      <c r="A5" s="5"/>
      <c r="B5" s="11" t="s">
        <v>119</v>
      </c>
      <c r="C5" s="81">
        <v>3.8781456953642379E-2</v>
      </c>
      <c r="D5" s="81">
        <v>3.9287128712871287E-2</v>
      </c>
      <c r="E5" s="81">
        <v>8.1400662251655612E-2</v>
      </c>
      <c r="F5" s="81">
        <v>0.12002932098765431</v>
      </c>
      <c r="G5" s="81">
        <v>0.1307420387018132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0.25117588013736847</v>
      </c>
      <c r="D8" s="80">
        <v>0.25117588013736847</v>
      </c>
      <c r="E8" s="80">
        <v>0.40210005081282318</v>
      </c>
      <c r="F8" s="80">
        <v>0.40210005081282318</v>
      </c>
      <c r="G8" s="80">
        <v>0.54842239845299201</v>
      </c>
    </row>
    <row r="9" spans="1:15" ht="15.75" customHeight="1" x14ac:dyDescent="0.25">
      <c r="B9" s="7" t="s">
        <v>121</v>
      </c>
      <c r="C9" s="80">
        <v>0.37782411986263154</v>
      </c>
      <c r="D9" s="80">
        <v>0.37782411986263154</v>
      </c>
      <c r="E9" s="80">
        <v>0.37189994918717684</v>
      </c>
      <c r="F9" s="80">
        <v>0.37189994918717678</v>
      </c>
      <c r="G9" s="80">
        <v>0.32057760154700798</v>
      </c>
    </row>
    <row r="10" spans="1:15" ht="15.75" customHeight="1" x14ac:dyDescent="0.25">
      <c r="B10" s="7" t="s">
        <v>122</v>
      </c>
      <c r="C10" s="81">
        <v>0.371</v>
      </c>
      <c r="D10" s="81">
        <v>0.371</v>
      </c>
      <c r="E10" s="81">
        <v>0.22600000000000001</v>
      </c>
      <c r="F10" s="81">
        <v>0.19140816326530616</v>
      </c>
      <c r="G10" s="81">
        <v>0.10040460526315789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3.4591836734693876E-2</v>
      </c>
      <c r="G11" s="81">
        <v>3.0595394736842099E-2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0.55600000000000005</v>
      </c>
      <c r="D14" s="82">
        <v>0.55600000000000005</v>
      </c>
      <c r="E14" s="82">
        <v>0.55600000000000005</v>
      </c>
      <c r="F14" s="82">
        <v>0.55600000000000005</v>
      </c>
      <c r="G14" s="82">
        <v>0.55600000000000005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0.442</v>
      </c>
      <c r="M14" s="83">
        <v>0.442</v>
      </c>
      <c r="N14" s="83">
        <v>0.442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0.22445720000000002</v>
      </c>
      <c r="D15" s="80">
        <f t="shared" si="0"/>
        <v>0.22445720000000002</v>
      </c>
      <c r="E15" s="80">
        <f t="shared" si="0"/>
        <v>0.22445720000000002</v>
      </c>
      <c r="F15" s="80">
        <f t="shared" si="0"/>
        <v>0.22445720000000002</v>
      </c>
      <c r="G15" s="80">
        <f t="shared" si="0"/>
        <v>0.22445720000000002</v>
      </c>
      <c r="H15" s="80">
        <f t="shared" si="0"/>
        <v>0.18085760000000001</v>
      </c>
      <c r="I15" s="80">
        <f t="shared" si="0"/>
        <v>0.18085760000000001</v>
      </c>
      <c r="J15" s="80">
        <f t="shared" si="0"/>
        <v>0.18085760000000001</v>
      </c>
      <c r="K15" s="80">
        <f t="shared" si="0"/>
        <v>0.18085760000000001</v>
      </c>
      <c r="L15" s="80">
        <f t="shared" si="0"/>
        <v>0.17843539999999999</v>
      </c>
      <c r="M15" s="80">
        <f t="shared" si="0"/>
        <v>0.17843539999999999</v>
      </c>
      <c r="N15" s="80">
        <f t="shared" si="0"/>
        <v>0.17843539999999999</v>
      </c>
      <c r="O15" s="80">
        <f t="shared" si="0"/>
        <v>0.17843539999999999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1" sqref="C1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0.74072727272727268</v>
      </c>
      <c r="D2" s="81">
        <v>0.43162679425837319</v>
      </c>
      <c r="E2" s="81">
        <v>0.14899999999999999</v>
      </c>
      <c r="F2" s="81">
        <v>6.3E-2</v>
      </c>
      <c r="G2" s="81">
        <v>1.7999999999999999E-2</v>
      </c>
    </row>
    <row r="3" spans="1:7" x14ac:dyDescent="0.25">
      <c r="B3" s="43" t="s">
        <v>167</v>
      </c>
      <c r="C3" s="81">
        <v>3.2088208820882112E-2</v>
      </c>
      <c r="D3" s="81">
        <v>4.3557572776461134E-2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5">
      <c r="B4" s="43" t="s">
        <v>168</v>
      </c>
      <c r="C4" s="81">
        <v>0.18739513951395151</v>
      </c>
      <c r="D4" s="81">
        <v>0.48125806018870471</v>
      </c>
      <c r="E4" s="81">
        <v>0.73645266594124037</v>
      </c>
      <c r="F4" s="81">
        <v>0.67578655901731099</v>
      </c>
      <c r="G4" s="81">
        <v>0.40899999999999997</v>
      </c>
    </row>
    <row r="5" spans="1:7" x14ac:dyDescent="0.25">
      <c r="B5" s="43" t="s">
        <v>169</v>
      </c>
      <c r="C5" s="80">
        <v>3.9789378937893707E-2</v>
      </c>
      <c r="D5" s="80">
        <v>4.3557572776461058E-2</v>
      </c>
      <c r="E5" s="80">
        <v>7.3547334058759573E-2</v>
      </c>
      <c r="F5" s="80">
        <v>0.22721344098268903</v>
      </c>
      <c r="G5" s="80">
        <v>0.56400000000000006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7" sqref="P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0.41249999999999998</v>
      </c>
      <c r="D2" s="28"/>
      <c r="E2" s="28"/>
      <c r="F2" s="28"/>
      <c r="G2" s="28"/>
      <c r="H2" s="28"/>
      <c r="I2" s="28">
        <v>0.4</v>
      </c>
      <c r="J2" s="28"/>
      <c r="K2" s="28"/>
      <c r="L2" s="28"/>
      <c r="M2" s="28"/>
      <c r="N2" s="28"/>
      <c r="O2" s="28"/>
      <c r="P2" s="28">
        <v>0.39300000000000002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0.18350000000000002</v>
      </c>
      <c r="D4" s="28"/>
      <c r="E4" s="28"/>
      <c r="F4" s="28"/>
      <c r="G4" s="28"/>
      <c r="H4" s="28"/>
      <c r="I4" s="28"/>
      <c r="J4" s="28"/>
      <c r="K4" s="28">
        <v>0.17499999999999999</v>
      </c>
      <c r="L4" s="28"/>
      <c r="M4" s="28"/>
      <c r="N4" s="28"/>
      <c r="O4" s="28"/>
      <c r="P4" s="28">
        <v>0.16900000000000001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0.17956576000000002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0.18085760000000001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0.17100000000000001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0.17843539999999999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0.48314354066985643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0.53</v>
      </c>
    </row>
    <row r="11" spans="1:16" x14ac:dyDescent="0.25">
      <c r="B11" s="34" t="s">
        <v>146</v>
      </c>
      <c r="C11" s="28">
        <f>(('Breastfeeding distribution'!E4)*(6/18)+('Breastfeeding distribution'!F4)*(12/18))</f>
        <v>0.69600859465862075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0.754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5.4231666666666671E-2</v>
      </c>
      <c r="D13" s="28"/>
      <c r="E13" s="28"/>
      <c r="F13" s="28"/>
      <c r="G13" s="28"/>
      <c r="H13" s="28"/>
      <c r="I13" s="28"/>
      <c r="J13" s="28"/>
      <c r="K13" s="28">
        <v>5.1999999999999998E-2</v>
      </c>
      <c r="L13" s="28"/>
      <c r="M13" s="28"/>
      <c r="N13" s="28"/>
      <c r="O13" s="28"/>
      <c r="P13" s="28">
        <v>0.05</v>
      </c>
    </row>
    <row r="14" spans="1:16" x14ac:dyDescent="0.25">
      <c r="B14" s="16" t="s">
        <v>170</v>
      </c>
      <c r="C14" s="28">
        <f>maternal_mortality/1000</f>
        <v>5.0000000000000001E-3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D20" sqref="D20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5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6" customHeight="1" x14ac:dyDescent="0.25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5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5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5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5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5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5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2019-05-01T02:10:32Z</dcterms:modified>
</cp:coreProperties>
</file>