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CC3B6E0-99EF-4090-B398-BF717FADB37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<sst xmlns="http://schemas.openxmlformats.org/spreadsheetml/2006/main" count="2093" uniqueCount="337">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</sst>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0.30406169891357399</v>
      </c>
    </row>
    <row r="11" spans="1:3" ht="15" customHeight="1" x14ac:dyDescent="0.25">
      <c r="B11" s="69" t="s">
        <v>11</v>
      </c>
      <c r="C11" s="32">
        <v>0.318</v>
      </c>
    </row>
    <row r="12" spans="1:3" ht="15" customHeight="1" x14ac:dyDescent="0.25">
      <c r="B12" s="69" t="s">
        <v>12</v>
      </c>
      <c r="C12" s="32">
        <v>0.313</v>
      </c>
    </row>
    <row r="13" spans="1:3" ht="15" customHeight="1" x14ac:dyDescent="0.25">
      <c r="B13" s="69" t="s">
        <v>13</v>
      </c>
      <c r="C13" s="32">
        <v>0.40600000000000003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8.4900000000000003E-2</v>
      </c>
    </row>
    <row r="24" spans="1:3" ht="15" customHeight="1" x14ac:dyDescent="0.25">
      <c r="B24" s="7" t="s">
        <v>22</v>
      </c>
      <c r="C24" s="33">
        <v>0.46400000000000002</v>
      </c>
    </row>
    <row r="25" spans="1:3" ht="15" customHeight="1" x14ac:dyDescent="0.25">
      <c r="B25" s="7" t="s">
        <v>23</v>
      </c>
      <c r="C25" s="33">
        <v>0.35129999999999989</v>
      </c>
    </row>
    <row r="26" spans="1:3" ht="15" customHeight="1" x14ac:dyDescent="0.25">
      <c r="B26" s="7" t="s">
        <v>24</v>
      </c>
      <c r="C26" s="33">
        <v>9.98E-2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36.104865630041672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47.391762786682577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70.675747512215978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0.1529754384232421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15.05101211717766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15.05101211717766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15.05101211717766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15.05101211717766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15.05101211717766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15.05101211717766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0.25353452797983911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1.7327840647821271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1.7327840647821271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1.648928588690538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25.652464004019169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4.9325180741630454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21.746117356862921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63.608546888725961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2.179529460069769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0.48159678577230752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3.993553334710461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0.313</v>
      </c>
      <c r="E10" s="47">
        <f>IF(ISBLANK(comm_deliv), frac_children_health_facility,1)</f>
        <v>0.313</v>
      </c>
      <c r="F10" s="47">
        <f>IF(ISBLANK(comm_deliv), frac_children_health_facility,1)</f>
        <v>0.313</v>
      </c>
      <c r="G10" s="47">
        <f>IF(ISBLANK(comm_deliv), frac_children_health_facility,1)</f>
        <v>0.313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0.318</v>
      </c>
      <c r="I18" s="47">
        <f>frac_PW_health_facility</f>
        <v>0.318</v>
      </c>
      <c r="J18" s="47">
        <f>frac_PW_health_facility</f>
        <v>0.318</v>
      </c>
      <c r="K18" s="47">
        <f>frac_PW_health_facility</f>
        <v>0.318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0.40600000000000003</v>
      </c>
      <c r="M24" s="47">
        <f>famplan_unmet_need</f>
        <v>0.40600000000000003</v>
      </c>
      <c r="N24" s="47">
        <f>famplan_unmet_need</f>
        <v>0.40600000000000003</v>
      </c>
      <c r="O24" s="47">
        <f>famplan_unmet_need</f>
        <v>0.40600000000000003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0.38602305684661875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0.16543845293426518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0.144476791305542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0.30406169891357393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3368452.0057999999</v>
      </c>
      <c r="C2" s="37">
        <v>6453000</v>
      </c>
      <c r="D2" s="37">
        <v>10897000</v>
      </c>
      <c r="E2" s="37">
        <v>7288000</v>
      </c>
      <c r="F2" s="37">
        <v>4715000</v>
      </c>
      <c r="G2" s="9">
        <f t="shared" ref="G2:G40" si="0">C2+D2+E2+F2</f>
        <v>29353000</v>
      </c>
      <c r="H2" s="9">
        <f t="shared" ref="H2:H40" si="1">(B2 + stillbirth*B2/(1000-stillbirth))/(1-abortion)</f>
        <v>3924382.1028812169</v>
      </c>
      <c r="I2" s="9">
        <f t="shared" ref="I2:I40" si="2">G2-H2</f>
        <v>25428617.897118784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3385655.5529999998</v>
      </c>
      <c r="C3" s="37">
        <v>6502000</v>
      </c>
      <c r="D3" s="37">
        <v>11233000</v>
      </c>
      <c r="E3" s="37">
        <v>7550000</v>
      </c>
      <c r="F3" s="37">
        <v>4925000</v>
      </c>
      <c r="G3" s="9">
        <f t="shared" si="0"/>
        <v>30210000</v>
      </c>
      <c r="H3" s="9">
        <f t="shared" si="1"/>
        <v>3944424.927484775</v>
      </c>
      <c r="I3" s="9">
        <f t="shared" si="2"/>
        <v>26265575.072515227</v>
      </c>
    </row>
    <row r="4" spans="1:9" ht="15.75" customHeight="1" x14ac:dyDescent="0.25">
      <c r="A4" s="69">
        <f t="shared" si="3"/>
        <v>2023</v>
      </c>
      <c r="B4" s="36">
        <v>3400525.3758</v>
      </c>
      <c r="C4" s="37">
        <v>6544000</v>
      </c>
      <c r="D4" s="37">
        <v>11544000</v>
      </c>
      <c r="E4" s="37">
        <v>7824000</v>
      </c>
      <c r="F4" s="37">
        <v>5149000</v>
      </c>
      <c r="G4" s="9">
        <f t="shared" si="0"/>
        <v>31061000</v>
      </c>
      <c r="H4" s="9">
        <f t="shared" si="1"/>
        <v>3961748.8692743136</v>
      </c>
      <c r="I4" s="9">
        <f t="shared" si="2"/>
        <v>27099251.130725686</v>
      </c>
    </row>
    <row r="5" spans="1:9" ht="15.75" customHeight="1" x14ac:dyDescent="0.25">
      <c r="A5" s="69">
        <f t="shared" si="3"/>
        <v>2024</v>
      </c>
      <c r="B5" s="36">
        <v>3412956.9992</v>
      </c>
      <c r="C5" s="37">
        <v>6594000</v>
      </c>
      <c r="D5" s="37">
        <v>11826000</v>
      </c>
      <c r="E5" s="37">
        <v>8122000</v>
      </c>
      <c r="F5" s="37">
        <v>5377000</v>
      </c>
      <c r="G5" s="9">
        <f t="shared" si="0"/>
        <v>31919000</v>
      </c>
      <c r="H5" s="9">
        <f t="shared" si="1"/>
        <v>3976232.2106717024</v>
      </c>
      <c r="I5" s="9">
        <f t="shared" si="2"/>
        <v>27942767.789328299</v>
      </c>
    </row>
    <row r="6" spans="1:9" ht="15.75" customHeight="1" x14ac:dyDescent="0.25">
      <c r="A6" s="69">
        <f t="shared" si="3"/>
        <v>2025</v>
      </c>
      <c r="B6" s="36">
        <v>3422797.8190000001</v>
      </c>
      <c r="C6" s="37">
        <v>6660000</v>
      </c>
      <c r="D6" s="37">
        <v>12076000</v>
      </c>
      <c r="E6" s="37">
        <v>8450000</v>
      </c>
      <c r="F6" s="37">
        <v>5604000</v>
      </c>
      <c r="G6" s="9">
        <f t="shared" si="0"/>
        <v>32790000</v>
      </c>
      <c r="H6" s="9">
        <f t="shared" si="1"/>
        <v>3987697.161644524</v>
      </c>
      <c r="I6" s="9">
        <f t="shared" si="2"/>
        <v>28802302.838355474</v>
      </c>
    </row>
    <row r="7" spans="1:9" ht="15.75" customHeight="1" x14ac:dyDescent="0.25">
      <c r="A7" s="69">
        <f t="shared" si="3"/>
        <v>2026</v>
      </c>
      <c r="B7" s="36">
        <v>3434184.8256000001</v>
      </c>
      <c r="C7" s="37">
        <v>6741000</v>
      </c>
      <c r="D7" s="37">
        <v>12290000</v>
      </c>
      <c r="E7" s="37">
        <v>8801000</v>
      </c>
      <c r="F7" s="37">
        <v>5829000</v>
      </c>
      <c r="G7" s="9">
        <f t="shared" si="0"/>
        <v>33661000</v>
      </c>
      <c r="H7" s="9">
        <f t="shared" si="1"/>
        <v>4000963.4824439548</v>
      </c>
      <c r="I7" s="9">
        <f t="shared" si="2"/>
        <v>29660036.517556045</v>
      </c>
    </row>
    <row r="8" spans="1:9" ht="15.75" customHeight="1" x14ac:dyDescent="0.25">
      <c r="A8" s="69">
        <f t="shared" si="3"/>
        <v>2027</v>
      </c>
      <c r="B8" s="36">
        <v>3443062.3292</v>
      </c>
      <c r="C8" s="37">
        <v>6841000</v>
      </c>
      <c r="D8" s="37">
        <v>12471000</v>
      </c>
      <c r="E8" s="37">
        <v>9179000</v>
      </c>
      <c r="F8" s="37">
        <v>6057000</v>
      </c>
      <c r="G8" s="9">
        <f t="shared" si="0"/>
        <v>34548000</v>
      </c>
      <c r="H8" s="9">
        <f t="shared" si="1"/>
        <v>4011306.131288622</v>
      </c>
      <c r="I8" s="9">
        <f t="shared" si="2"/>
        <v>30536693.868711378</v>
      </c>
    </row>
    <row r="9" spans="1:9" ht="15.75" customHeight="1" x14ac:dyDescent="0.25">
      <c r="A9" s="69">
        <f t="shared" si="3"/>
        <v>2028</v>
      </c>
      <c r="B9" s="36">
        <v>3449374.6124</v>
      </c>
      <c r="C9" s="37">
        <v>6951000</v>
      </c>
      <c r="D9" s="37">
        <v>12627000</v>
      </c>
      <c r="E9" s="37">
        <v>9571000</v>
      </c>
      <c r="F9" s="37">
        <v>6288000</v>
      </c>
      <c r="G9" s="9">
        <f t="shared" si="0"/>
        <v>35437000</v>
      </c>
      <c r="H9" s="9">
        <f t="shared" si="1"/>
        <v>4018660.1951659592</v>
      </c>
      <c r="I9" s="9">
        <f t="shared" si="2"/>
        <v>31418339.804834042</v>
      </c>
    </row>
    <row r="10" spans="1:9" ht="15.75" customHeight="1" x14ac:dyDescent="0.25">
      <c r="A10" s="69">
        <f t="shared" si="3"/>
        <v>2029</v>
      </c>
      <c r="B10" s="36">
        <v>3453095.0159999989</v>
      </c>
      <c r="C10" s="37">
        <v>7061000</v>
      </c>
      <c r="D10" s="37">
        <v>12774000</v>
      </c>
      <c r="E10" s="37">
        <v>9959000</v>
      </c>
      <c r="F10" s="37">
        <v>6525000</v>
      </c>
      <c r="G10" s="9">
        <f t="shared" si="0"/>
        <v>36319000</v>
      </c>
      <c r="H10" s="9">
        <f t="shared" si="1"/>
        <v>4022994.6150354394</v>
      </c>
      <c r="I10" s="9">
        <f t="shared" si="2"/>
        <v>32296005.384964559</v>
      </c>
    </row>
    <row r="11" spans="1:9" ht="15.75" customHeight="1" x14ac:dyDescent="0.25">
      <c r="A11" s="69">
        <f t="shared" si="3"/>
        <v>2030</v>
      </c>
      <c r="B11" s="36">
        <v>3454198.8</v>
      </c>
      <c r="C11" s="37">
        <v>7164000</v>
      </c>
      <c r="D11" s="37">
        <v>12922000</v>
      </c>
      <c r="E11" s="37">
        <v>10330000</v>
      </c>
      <c r="F11" s="37">
        <v>6772000</v>
      </c>
      <c r="G11" s="9">
        <f t="shared" si="0"/>
        <v>37188000</v>
      </c>
      <c r="H11" s="9">
        <f t="shared" si="1"/>
        <v>4024280.5678017521</v>
      </c>
      <c r="I11" s="9">
        <f t="shared" si="2"/>
        <v>33163719.432198249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0.90827927350000015</v>
      </c>
      <c r="D14" s="40">
        <v>0.900232278725</v>
      </c>
      <c r="E14" s="40">
        <v>0.900232278725</v>
      </c>
      <c r="F14" s="40">
        <v>0.62486000702099997</v>
      </c>
      <c r="G14" s="40">
        <v>0.62486000702099997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0.50891614317623801</v>
      </c>
      <c r="D15" s="99">
        <f t="shared" si="0"/>
        <v>0.50440734762784722</v>
      </c>
      <c r="E15" s="99">
        <f t="shared" si="0"/>
        <v>0.50440734762784722</v>
      </c>
      <c r="F15" s="99">
        <f t="shared" si="0"/>
        <v>0.35011406081392238</v>
      </c>
      <c r="G15" s="99">
        <f t="shared" si="0"/>
        <v>0.35011406081392238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2023-01-25T03:23:32Z</dcterms:modified>
</cp:coreProperties>
</file>