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0797077-1935-4A97-AB6D-E3C28A118AD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<sst xmlns="http://schemas.openxmlformats.org/spreadsheetml/2006/main" count="2093" uniqueCount="337">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</sst>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0.23430719375610401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0.55399999999999994</v>
      </c>
    </row>
    <row r="13" spans="1:3" ht="15" customHeight="1" x14ac:dyDescent="0.25">
      <c r="B13" s="69" t="s">
        <v>13</v>
      </c>
      <c r="C13" s="32">
        <v>0.47099999999999997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0.1169</v>
      </c>
    </row>
    <row r="24" spans="1:3" ht="15" customHeight="1" x14ac:dyDescent="0.25">
      <c r="B24" s="7" t="s">
        <v>22</v>
      </c>
      <c r="C24" s="33">
        <v>0.50690000000000002</v>
      </c>
    </row>
    <row r="25" spans="1:3" ht="15" customHeight="1" x14ac:dyDescent="0.25">
      <c r="B25" s="7" t="s">
        <v>23</v>
      </c>
      <c r="C25" s="33">
        <v>0.31080000000000002</v>
      </c>
    </row>
    <row r="26" spans="1:3" ht="15" customHeight="1" x14ac:dyDescent="0.25">
      <c r="B26" s="7" t="s">
        <v>24</v>
      </c>
      <c r="C26" s="33">
        <v>6.54E-2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0.10496649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37.19399420609443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44.687863506355853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87.750761200273303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0.2017460120905139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14.21292537547621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14.21292537547621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14.21292537547621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14.21292537547621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14.21292537547621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14.21292537547621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0.2692044645575572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2.121285075768927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2.121285075768927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2.018086277984164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24.240556138631131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4.6734447573928826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20.520932391194329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66.094319306946403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0.87641819162715673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0.52185419969466551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3.1822727770799002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0.55399999999999994</v>
      </c>
      <c r="E10" s="47">
        <f>IF(ISBLANK(comm_deliv), frac_children_health_facility,1)</f>
        <v>0.55399999999999994</v>
      </c>
      <c r="F10" s="47">
        <f>IF(ISBLANK(comm_deliv), frac_children_health_facility,1)</f>
        <v>0.55399999999999994</v>
      </c>
      <c r="G10" s="47">
        <f>IF(ISBLANK(comm_deliv), frac_children_health_facility,1)</f>
        <v>0.55399999999999994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0.47099999999999997</v>
      </c>
      <c r="M24" s="47">
        <f>famplan_unmet_need</f>
        <v>0.47099999999999997</v>
      </c>
      <c r="N24" s="47">
        <f>famplan_unmet_need</f>
        <v>0.47099999999999997</v>
      </c>
      <c r="O24" s="47">
        <f>famplan_unmet_need</f>
        <v>0.47099999999999997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0.38290765854644748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0.16410328223419177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0.21868186546325669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0.23430719375610398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2341522.17</v>
      </c>
      <c r="C2" s="37">
        <v>3533000</v>
      </c>
      <c r="D2" s="37">
        <v>5333000</v>
      </c>
      <c r="E2" s="37">
        <v>4586000</v>
      </c>
      <c r="F2" s="37">
        <v>5563000</v>
      </c>
      <c r="G2" s="9">
        <f t="shared" ref="G2:G40" si="0">C2+D2+E2+F2</f>
        <v>19015000</v>
      </c>
      <c r="H2" s="9">
        <f t="shared" ref="H2:H40" si="1">(B2 + stillbirth*B2/(1000-stillbirth))/(1-abortion)</f>
        <v>2685037.2152799284</v>
      </c>
      <c r="I2" s="9">
        <f t="shared" ref="I2:I40" si="2">G2-H2</f>
        <v>16329962.784720071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2389172.6039999998</v>
      </c>
      <c r="C3" s="37">
        <v>3637000</v>
      </c>
      <c r="D3" s="37">
        <v>5509000</v>
      </c>
      <c r="E3" s="37">
        <v>4569000</v>
      </c>
      <c r="F3" s="37">
        <v>5454000</v>
      </c>
      <c r="G3" s="9">
        <f t="shared" si="0"/>
        <v>19169000</v>
      </c>
      <c r="H3" s="9">
        <f t="shared" si="1"/>
        <v>2739678.2476192638</v>
      </c>
      <c r="I3" s="9">
        <f t="shared" si="2"/>
        <v>16429321.752380736</v>
      </c>
    </row>
    <row r="4" spans="1:9" ht="15.75" customHeight="1" x14ac:dyDescent="0.25">
      <c r="A4" s="69">
        <f t="shared" si="3"/>
        <v>2023</v>
      </c>
      <c r="B4" s="36">
        <v>2436969.639</v>
      </c>
      <c r="C4" s="37">
        <v>3737000</v>
      </c>
      <c r="D4" s="37">
        <v>5697000</v>
      </c>
      <c r="E4" s="37">
        <v>4572000</v>
      </c>
      <c r="F4" s="37">
        <v>5336000</v>
      </c>
      <c r="G4" s="9">
        <f t="shared" si="0"/>
        <v>19342000</v>
      </c>
      <c r="H4" s="9">
        <f t="shared" si="1"/>
        <v>2794487.3881857344</v>
      </c>
      <c r="I4" s="9">
        <f t="shared" si="2"/>
        <v>16547512.611814266</v>
      </c>
    </row>
    <row r="5" spans="1:9" ht="15.75" customHeight="1" x14ac:dyDescent="0.25">
      <c r="A5" s="69">
        <f t="shared" si="3"/>
        <v>2024</v>
      </c>
      <c r="B5" s="36">
        <v>2484977.2740000002</v>
      </c>
      <c r="C5" s="37">
        <v>3841000</v>
      </c>
      <c r="D5" s="37">
        <v>5896000</v>
      </c>
      <c r="E5" s="37">
        <v>4587000</v>
      </c>
      <c r="F5" s="37">
        <v>5214000</v>
      </c>
      <c r="G5" s="9">
        <f t="shared" si="0"/>
        <v>19538000</v>
      </c>
      <c r="H5" s="9">
        <f t="shared" si="1"/>
        <v>2849538.0250082659</v>
      </c>
      <c r="I5" s="9">
        <f t="shared" si="2"/>
        <v>16688461.974991735</v>
      </c>
    </row>
    <row r="6" spans="1:9" ht="15.75" customHeight="1" x14ac:dyDescent="0.25">
      <c r="A6" s="69">
        <f t="shared" si="3"/>
        <v>2025</v>
      </c>
      <c r="B6" s="36">
        <v>2533150.8930000002</v>
      </c>
      <c r="C6" s="37">
        <v>3952000</v>
      </c>
      <c r="D6" s="37">
        <v>6103000</v>
      </c>
      <c r="E6" s="37">
        <v>4610000</v>
      </c>
      <c r="F6" s="37">
        <v>5090000</v>
      </c>
      <c r="G6" s="9">
        <f t="shared" si="0"/>
        <v>19755000</v>
      </c>
      <c r="H6" s="9">
        <f t="shared" si="1"/>
        <v>2904778.9966577962</v>
      </c>
      <c r="I6" s="9">
        <f t="shared" si="2"/>
        <v>16850221.003342204</v>
      </c>
    </row>
    <row r="7" spans="1:9" ht="15.75" customHeight="1" x14ac:dyDescent="0.25">
      <c r="A7" s="69">
        <f t="shared" si="3"/>
        <v>2026</v>
      </c>
      <c r="B7" s="36">
        <v>2584416.9172</v>
      </c>
      <c r="C7" s="37">
        <v>4065000</v>
      </c>
      <c r="D7" s="37">
        <v>6320000</v>
      </c>
      <c r="E7" s="37">
        <v>4640000</v>
      </c>
      <c r="F7" s="37">
        <v>4968000</v>
      </c>
      <c r="G7" s="9">
        <f t="shared" si="0"/>
        <v>19993000</v>
      </c>
      <c r="H7" s="9">
        <f t="shared" si="1"/>
        <v>2963566.047500215</v>
      </c>
      <c r="I7" s="9">
        <f t="shared" si="2"/>
        <v>17029433.952499785</v>
      </c>
    </row>
    <row r="8" spans="1:9" ht="15.75" customHeight="1" x14ac:dyDescent="0.25">
      <c r="A8" s="69">
        <f t="shared" si="3"/>
        <v>2027</v>
      </c>
      <c r="B8" s="36">
        <v>2635959.9791999999</v>
      </c>
      <c r="C8" s="37">
        <v>4186000</v>
      </c>
      <c r="D8" s="37">
        <v>6545000</v>
      </c>
      <c r="E8" s="37">
        <v>4678000</v>
      </c>
      <c r="F8" s="37">
        <v>4846000</v>
      </c>
      <c r="G8" s="9">
        <f t="shared" si="0"/>
        <v>20255000</v>
      </c>
      <c r="H8" s="9">
        <f t="shared" si="1"/>
        <v>3022670.7792138937</v>
      </c>
      <c r="I8" s="9">
        <f t="shared" si="2"/>
        <v>17232329.220786106</v>
      </c>
    </row>
    <row r="9" spans="1:9" ht="15.75" customHeight="1" x14ac:dyDescent="0.25">
      <c r="A9" s="69">
        <f t="shared" si="3"/>
        <v>2028</v>
      </c>
      <c r="B9" s="36">
        <v>2687773.6424000012</v>
      </c>
      <c r="C9" s="37">
        <v>4309000</v>
      </c>
      <c r="D9" s="37">
        <v>6776000</v>
      </c>
      <c r="E9" s="37">
        <v>4714000</v>
      </c>
      <c r="F9" s="37">
        <v>4734000</v>
      </c>
      <c r="G9" s="9">
        <f t="shared" si="0"/>
        <v>20533000</v>
      </c>
      <c r="H9" s="9">
        <f t="shared" si="1"/>
        <v>3082085.8109118352</v>
      </c>
      <c r="I9" s="9">
        <f t="shared" si="2"/>
        <v>17450914.189088166</v>
      </c>
    </row>
    <row r="10" spans="1:9" ht="15.75" customHeight="1" x14ac:dyDescent="0.25">
      <c r="A10" s="69">
        <f t="shared" si="3"/>
        <v>2029</v>
      </c>
      <c r="B10" s="36">
        <v>2739816.6172000002</v>
      </c>
      <c r="C10" s="37">
        <v>4431000</v>
      </c>
      <c r="D10" s="37">
        <v>7008000</v>
      </c>
      <c r="E10" s="37">
        <v>4737000</v>
      </c>
      <c r="F10" s="37">
        <v>4639000</v>
      </c>
      <c r="G10" s="9">
        <f t="shared" si="0"/>
        <v>20815000</v>
      </c>
      <c r="H10" s="9">
        <f t="shared" si="1"/>
        <v>3141763.7955673779</v>
      </c>
      <c r="I10" s="9">
        <f t="shared" si="2"/>
        <v>17673236.204432622</v>
      </c>
    </row>
    <row r="11" spans="1:9" ht="15.75" customHeight="1" x14ac:dyDescent="0.25">
      <c r="A11" s="69">
        <f t="shared" si="3"/>
        <v>2030</v>
      </c>
      <c r="B11" s="36">
        <v>2792047.6140000001</v>
      </c>
      <c r="C11" s="37">
        <v>4547000</v>
      </c>
      <c r="D11" s="37">
        <v>7240000</v>
      </c>
      <c r="E11" s="37">
        <v>4737000</v>
      </c>
      <c r="F11" s="37">
        <v>4570000</v>
      </c>
      <c r="G11" s="9">
        <f t="shared" si="0"/>
        <v>21094000</v>
      </c>
      <c r="H11" s="9">
        <f t="shared" si="1"/>
        <v>3201657.3861538665</v>
      </c>
      <c r="I11" s="9">
        <f t="shared" si="2"/>
        <v>17892342.613846134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0.90404206074999993</v>
      </c>
      <c r="D14" s="40">
        <v>0.87950470141100001</v>
      </c>
      <c r="E14" s="40">
        <v>0.87950470141100001</v>
      </c>
      <c r="F14" s="40">
        <v>0.57788545592399998</v>
      </c>
      <c r="G14" s="40">
        <v>0.57788545592399998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0.53090231634368046</v>
      </c>
      <c r="D15" s="99">
        <f t="shared" si="0"/>
        <v>0.5164926539224155</v>
      </c>
      <c r="E15" s="99">
        <f t="shared" si="0"/>
        <v>0.5164926539224155</v>
      </c>
      <c r="F15" s="99">
        <f t="shared" si="0"/>
        <v>0.3393655455331927</v>
      </c>
      <c r="G15" s="99">
        <f t="shared" si="0"/>
        <v>0.3393655455331927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2023-01-25T03:26:27Z</dcterms:modified>
</cp:coreProperties>
</file>