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DB0AFDAC-C5FA-42BC-B321-3BC9EC17CBF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H6" i="2"/>
  <c r="G6" i="2"/>
  <c r="H5" i="2"/>
  <c r="G5" i="2"/>
  <c r="H4" i="2"/>
  <c r="G4" i="2"/>
  <c r="I4" i="2" s="1"/>
  <c r="H3" i="2"/>
  <c r="G3" i="2"/>
  <c r="I3" i="2" s="1"/>
  <c r="H2" i="2"/>
  <c r="G2" i="2"/>
  <c r="A2" i="2"/>
  <c r="A31" i="2" s="1"/>
  <c r="C33" i="1"/>
  <c r="C20" i="1"/>
  <c r="A3" i="2" l="1"/>
  <c r="A17" i="2"/>
  <c r="I5" i="2"/>
  <c r="A18" i="2"/>
  <c r="A24" i="2"/>
  <c r="I6" i="2"/>
  <c r="A25" i="2"/>
  <c r="A26" i="2"/>
  <c r="I7" i="2"/>
  <c r="A32" i="2"/>
  <c r="A33" i="2"/>
  <c r="I8" i="2"/>
  <c r="A34" i="2"/>
  <c r="I2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<sst xmlns="http://schemas.openxmlformats.org/spreadsheetml/2006/main" count="2092" uniqueCount="341">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</sst>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22275730</v>
      </c>
    </row>
    <row r="8" spans="1:3" ht="15" customHeight="1" x14ac:dyDescent="0.2">
      <c r="B8" s="5" t="s">
        <v>44</v>
      </c>
      <c r="C8" s="44">
        <v>4.5999999999999999E-2</v>
      </c>
    </row>
    <row r="9" spans="1:3" ht="15" customHeight="1" x14ac:dyDescent="0.2">
      <c r="B9" s="5" t="s">
        <v>43</v>
      </c>
      <c r="C9" s="45">
        <v>0.10879999999999999</v>
      </c>
    </row>
    <row r="10" spans="1:3" ht="15" customHeight="1" x14ac:dyDescent="0.2">
      <c r="B10" s="5" t="s">
        <v>56</v>
      </c>
      <c r="C10" s="45">
        <v>0.85338409423828099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0.314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7.8600000000000003E-2</v>
      </c>
    </row>
    <row r="24" spans="1:3" ht="15" customHeight="1" x14ac:dyDescent="0.2">
      <c r="B24" s="15" t="s">
        <v>46</v>
      </c>
      <c r="C24" s="45">
        <v>0.51929999999999998</v>
      </c>
    </row>
    <row r="25" spans="1:3" ht="15" customHeight="1" x14ac:dyDescent="0.2">
      <c r="B25" s="15" t="s">
        <v>47</v>
      </c>
      <c r="C25" s="45">
        <v>0.37880000000000003</v>
      </c>
    </row>
    <row r="26" spans="1:3" ht="15" customHeight="1" x14ac:dyDescent="0.2">
      <c r="B26" s="15" t="s">
        <v>48</v>
      </c>
      <c r="C26" s="45">
        <v>2.3300000000000001E-2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0.38928322520389302</v>
      </c>
    </row>
    <row r="30" spans="1:3" ht="14.25" customHeight="1" x14ac:dyDescent="0.2">
      <c r="B30" s="25" t="s">
        <v>63</v>
      </c>
      <c r="C30" s="99">
        <v>2.6742253790267401E-2</v>
      </c>
    </row>
    <row r="31" spans="1:3" ht="14.25" customHeight="1" x14ac:dyDescent="0.2">
      <c r="B31" s="25" t="s">
        <v>10</v>
      </c>
      <c r="C31" s="99">
        <v>3.70902046003709E-2</v>
      </c>
    </row>
    <row r="32" spans="1:3" ht="14.25" customHeight="1" x14ac:dyDescent="0.2">
      <c r="B32" s="25" t="s">
        <v>11</v>
      </c>
      <c r="C32" s="99">
        <v>0.54688431640546897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12.4124663278865</v>
      </c>
    </row>
    <row r="38" spans="1:5" ht="15" customHeight="1" x14ac:dyDescent="0.2">
      <c r="B38" s="11" t="s">
        <v>35</v>
      </c>
      <c r="C38" s="43">
        <v>20.241942482511998</v>
      </c>
      <c r="D38" s="12"/>
      <c r="E38" s="13"/>
    </row>
    <row r="39" spans="1:5" ht="15" customHeight="1" x14ac:dyDescent="0.2">
      <c r="B39" s="11" t="s">
        <v>61</v>
      </c>
      <c r="C39" s="43">
        <v>23.881256222112398</v>
      </c>
      <c r="D39" s="12"/>
      <c r="E39" s="12"/>
    </row>
    <row r="40" spans="1:5" ht="15" customHeight="1" x14ac:dyDescent="0.2">
      <c r="B40" s="11" t="s">
        <v>36</v>
      </c>
      <c r="C40" s="100">
        <v>1.77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9.4617257370000001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6.0967E-3</v>
      </c>
      <c r="D45" s="12"/>
    </row>
    <row r="46" spans="1:5" ht="15.75" customHeight="1" x14ac:dyDescent="0.2">
      <c r="B46" s="11" t="s">
        <v>51</v>
      </c>
      <c r="C46" s="45">
        <v>7.2074299999999994E-2</v>
      </c>
      <c r="D46" s="12"/>
    </row>
    <row r="47" spans="1:5" ht="15.75" customHeight="1" x14ac:dyDescent="0.2">
      <c r="B47" s="11" t="s">
        <v>59</v>
      </c>
      <c r="C47" s="45">
        <v>8.8603900000000013E-2</v>
      </c>
      <c r="D47" s="12"/>
      <c r="E47" s="13"/>
    </row>
    <row r="48" spans="1:5" ht="15" customHeight="1" x14ac:dyDescent="0.2">
      <c r="B48" s="11" t="s">
        <v>58</v>
      </c>
      <c r="C48" s="46">
        <v>0.83322509999999994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0.58243899999999993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SxP1n7RdFwPee5UJCvx6LY1IEdhVfECHb85JYU/SVoylAL5X/7ZF/D7MBwHJRACwdp52lKKHpK/EyoL0136ChQ==" saltValue="mQ4Klo8mo4XbtZhmCC7G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0.20866971377320701</v>
      </c>
      <c r="C2" s="98">
        <v>0.95</v>
      </c>
      <c r="D2" s="56">
        <v>64.886871461123533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40.033831858193757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521.91094080463984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1.602565211069062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13.166131301989671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13.166131301989671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13.166131301989671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13.166131301989671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13.166131301989671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13.166131301989671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0.28062437270088397</v>
      </c>
      <c r="C16" s="98">
        <v>0.95</v>
      </c>
      <c r="D16" s="56">
        <v>0.87289710188501968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11.99955936520508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11.99955936520508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0.45606075289999998</v>
      </c>
      <c r="C21" s="98">
        <v>0.95</v>
      </c>
      <c r="D21" s="56">
        <v>14.37005331994601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22.801258259937519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1.4999999999999999E-2</v>
      </c>
      <c r="C23" s="98">
        <v>0.95</v>
      </c>
      <c r="D23" s="56">
        <v>4.3755575735972823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0.61800498977713303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0.25375717634414002</v>
      </c>
      <c r="C27" s="98">
        <v>0.95</v>
      </c>
      <c r="D27" s="56">
        <v>18.728188384897141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0.36092259999999998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129.29915294669931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1.2142779657827909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0.4996447</v>
      </c>
      <c r="C32" s="98">
        <v>0.95</v>
      </c>
      <c r="D32" s="56">
        <v>1.8900764232524481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0.73128387374660209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0.37310910000000003</v>
      </c>
      <c r="C38" s="98">
        <v>0.95</v>
      </c>
      <c r="D38" s="56">
        <v>3.1240782385195991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0.53925319999999999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SHBnMkr2T86ME4TZ9c3YxIwiOcGJaPdmBNhXAshyZaq0KacIVSFUIfNKgpPhpsHWF2891io827gSlLo9CZ5b9A==" saltValue="2EtNbYH/epG8lPpr0Cbb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0ZsQBhzhWAXQOB6F6iGBlV4lRoiD6YH0VcX7hwhZZiqYGNDJ5glUfrHT6T0LiEh/GQGmZyLHPSPA6R3bJiTNJg==" saltValue="kGX3e6ouxGhzBKM+XO0f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u1Gd9izcKB1XliZCPnl/bgS+P3ot4MbfIIwhvhIxBtx60F+QANxfDlYTyXu8buvr7mjDRZ7fm78h8x3JiGC3ww==" saltValue="3iwgdTU0AVHkFdRtAIMFm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0vT8gmKs+9y3OUgH3OwPF2loW6Y0qXvf5ACgIENK7xIC22WA+rxKiihapVjTWtLZORLbIAWRqPdE5kb7vHrCcw==" saltValue="ThRzN7gn8c/O7Ra0kBaX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0.314</v>
      </c>
      <c r="M24" s="60">
        <f>famplan_unmet_need</f>
        <v>0.314</v>
      </c>
      <c r="N24" s="60">
        <f>famplan_unmet_need</f>
        <v>0.314</v>
      </c>
      <c r="O24" s="60">
        <f>famplan_unmet_need</f>
        <v>0.314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7.3258103472900529E-2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3.1396330059814508E-2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4.1961472229003975E-2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0.85338409423828099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v1sgF6LDb/YPtBZDihJZmQjdQub6rPYHlIcfbpPrkzJbyTCFqOJf3C8aLU2Q9egodqs10szAeAdinHnUvaPTg==" saltValue="UUgbnOQBSW47UrE38tI/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4GEnvhhtvVGnCYWpq6n7blqML7gUX1V6FuPxIPkrgvDgqfmHysIFRMef+DaiZkLtL5+k3IckSZ0oMN1WQRgKUQ==" saltValue="ldrYtshSpYXuWYXZuoy4w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6ZDTckv1nXzjlzuNYJcC7g/yjiKoXbOvGOlUMi6Jp5HrM9SxX3/lmz76TMDObaVak1gvRU/StP0ynm0Fga+I3Q==" saltValue="5VwYp8Dm1ot9LBq3J2qB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eyu3l9j4FL5ttSpZNvoMrgLwg0wfpsLCp9uqbpv8C5S/W5wzTxgUVup7CBPFrf1h5jbkfTyv3paCv1fD33Guw==" saltValue="8ChDgk2QUi4nue/fzjSoW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0SgWMXEepYd6MUBveRBFddZB0Ww7LAEKtBcfmdJagWm5s2fYuqudEHm0543hIbug/8ANkNETLa0Zh6Rh1hE1g==" saltValue="OzKrYX58dXs+Hfiw+HM4Z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AAecQmvbc+aNcWxJsHaf5sMn/GhOPCilVTKMwZcq3lc4nTPdGRNU9N/H2/+E6jfv2/cfWampcMlLfW+p1U1cg==" saltValue="TdwYAr4O6z6TJV/LswA/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1130452.2487999999</v>
      </c>
      <c r="C2" s="49">
        <v>2691000</v>
      </c>
      <c r="D2" s="49">
        <v>5736000</v>
      </c>
      <c r="E2" s="49">
        <v>9436000</v>
      </c>
      <c r="F2" s="49">
        <v>6236000</v>
      </c>
      <c r="G2" s="17">
        <f t="shared" ref="G2:G11" si="0">C2+D2+E2+F2</f>
        <v>24099000</v>
      </c>
      <c r="H2" s="17">
        <f t="shared" ref="H2:H11" si="1">(B2 + stillbirth*B2/(1000-stillbirth))/(1-abortion)</f>
        <v>1296875.5085588342</v>
      </c>
      <c r="I2" s="17">
        <f t="shared" ref="I2:I11" si="2">G2-H2</f>
        <v>22802124.491441164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1092375.6244000001</v>
      </c>
      <c r="C3" s="50">
        <v>2805000</v>
      </c>
      <c r="D3" s="50">
        <v>5480000</v>
      </c>
      <c r="E3" s="50">
        <v>9239000</v>
      </c>
      <c r="F3" s="50">
        <v>6723000</v>
      </c>
      <c r="G3" s="17">
        <f t="shared" si="0"/>
        <v>24247000</v>
      </c>
      <c r="H3" s="17">
        <f t="shared" si="1"/>
        <v>1253193.3081957742</v>
      </c>
      <c r="I3" s="17">
        <f t="shared" si="2"/>
        <v>22993806.691804226</v>
      </c>
    </row>
    <row r="4" spans="1:9" ht="15.75" customHeight="1" x14ac:dyDescent="0.2">
      <c r="A4" s="5">
        <f t="shared" si="3"/>
        <v>2023</v>
      </c>
      <c r="B4" s="49">
        <v>1052973.5782000001</v>
      </c>
      <c r="C4" s="50">
        <v>2929000</v>
      </c>
      <c r="D4" s="50">
        <v>5294000</v>
      </c>
      <c r="E4" s="50">
        <v>8941000</v>
      </c>
      <c r="F4" s="50">
        <v>7232000</v>
      </c>
      <c r="G4" s="17">
        <f t="shared" si="0"/>
        <v>24396000</v>
      </c>
      <c r="H4" s="17">
        <f t="shared" si="1"/>
        <v>1207990.5596868237</v>
      </c>
      <c r="I4" s="17">
        <f t="shared" si="2"/>
        <v>23188009.440313175</v>
      </c>
    </row>
    <row r="5" spans="1:9" ht="15.75" customHeight="1" x14ac:dyDescent="0.2">
      <c r="A5" s="5">
        <f t="shared" si="3"/>
        <v>2024</v>
      </c>
      <c r="B5" s="49">
        <v>1012347.7714</v>
      </c>
      <c r="C5" s="50">
        <v>3049000</v>
      </c>
      <c r="D5" s="50">
        <v>5176000</v>
      </c>
      <c r="E5" s="50">
        <v>8576000</v>
      </c>
      <c r="F5" s="50">
        <v>7725000</v>
      </c>
      <c r="G5" s="17">
        <f t="shared" si="0"/>
        <v>24526000</v>
      </c>
      <c r="H5" s="17">
        <f t="shared" si="1"/>
        <v>1161383.8906211546</v>
      </c>
      <c r="I5" s="17">
        <f t="shared" si="2"/>
        <v>23364616.109378844</v>
      </c>
    </row>
    <row r="6" spans="1:9" ht="15.75" customHeight="1" x14ac:dyDescent="0.2">
      <c r="A6" s="5">
        <f t="shared" si="3"/>
        <v>2025</v>
      </c>
      <c r="B6" s="49">
        <v>970595.43000000017</v>
      </c>
      <c r="C6" s="50">
        <v>3153000</v>
      </c>
      <c r="D6" s="50">
        <v>5124000</v>
      </c>
      <c r="E6" s="50">
        <v>8173000</v>
      </c>
      <c r="F6" s="50">
        <v>8170000</v>
      </c>
      <c r="G6" s="17">
        <f t="shared" si="0"/>
        <v>24620000</v>
      </c>
      <c r="H6" s="17">
        <f t="shared" si="1"/>
        <v>1113484.8404453285</v>
      </c>
      <c r="I6" s="17">
        <f t="shared" si="2"/>
        <v>23506515.159554671</v>
      </c>
    </row>
    <row r="7" spans="1:9" ht="15.75" customHeight="1" x14ac:dyDescent="0.2">
      <c r="A7" s="5">
        <f t="shared" si="3"/>
        <v>2026</v>
      </c>
      <c r="B7" s="49">
        <v>952507.92</v>
      </c>
      <c r="C7" s="50">
        <v>3239000</v>
      </c>
      <c r="D7" s="50">
        <v>5141000</v>
      </c>
      <c r="E7" s="50">
        <v>7737000</v>
      </c>
      <c r="F7" s="50">
        <v>8568000</v>
      </c>
      <c r="G7" s="17">
        <f t="shared" si="0"/>
        <v>24685000</v>
      </c>
      <c r="H7" s="17">
        <f t="shared" si="1"/>
        <v>1092734.5179485457</v>
      </c>
      <c r="I7" s="17">
        <f t="shared" si="2"/>
        <v>23592265.482051454</v>
      </c>
    </row>
    <row r="8" spans="1:9" ht="15.75" customHeight="1" x14ac:dyDescent="0.2">
      <c r="A8" s="5">
        <f t="shared" si="3"/>
        <v>2027</v>
      </c>
      <c r="B8" s="49">
        <v>933714.96899999992</v>
      </c>
      <c r="C8" s="50">
        <v>3304000</v>
      </c>
      <c r="D8" s="50">
        <v>5224000</v>
      </c>
      <c r="E8" s="50">
        <v>7269000</v>
      </c>
      <c r="F8" s="50">
        <v>8915000</v>
      </c>
      <c r="G8" s="17">
        <f t="shared" si="0"/>
        <v>24712000</v>
      </c>
      <c r="H8" s="17">
        <f t="shared" si="1"/>
        <v>1071174.9006260822</v>
      </c>
      <c r="I8" s="17">
        <f t="shared" si="2"/>
        <v>23640825.099373918</v>
      </c>
    </row>
    <row r="9" spans="1:9" ht="15.75" customHeight="1" x14ac:dyDescent="0.2">
      <c r="A9" s="5">
        <f t="shared" si="3"/>
        <v>2028</v>
      </c>
      <c r="B9" s="49">
        <v>914312.17799999984</v>
      </c>
      <c r="C9" s="50">
        <v>3347000</v>
      </c>
      <c r="D9" s="50">
        <v>5358000</v>
      </c>
      <c r="E9" s="50">
        <v>6795000</v>
      </c>
      <c r="F9" s="50">
        <v>9189000</v>
      </c>
      <c r="G9" s="17">
        <f t="shared" si="0"/>
        <v>24689000</v>
      </c>
      <c r="H9" s="17">
        <f t="shared" si="1"/>
        <v>1048915.6636947594</v>
      </c>
      <c r="I9" s="17">
        <f t="shared" si="2"/>
        <v>23640084.336305242</v>
      </c>
    </row>
    <row r="10" spans="1:9" ht="15.75" customHeight="1" x14ac:dyDescent="0.2">
      <c r="A10" s="5">
        <f t="shared" si="3"/>
        <v>2029</v>
      </c>
      <c r="B10" s="49">
        <v>894398.75099999981</v>
      </c>
      <c r="C10" s="50">
        <v>3367000</v>
      </c>
      <c r="D10" s="50">
        <v>5519000</v>
      </c>
      <c r="E10" s="50">
        <v>6353000</v>
      </c>
      <c r="F10" s="50">
        <v>9359000</v>
      </c>
      <c r="G10" s="17">
        <f t="shared" si="0"/>
        <v>24598000</v>
      </c>
      <c r="H10" s="17">
        <f t="shared" si="1"/>
        <v>1026070.6157989386</v>
      </c>
      <c r="I10" s="17">
        <f t="shared" si="2"/>
        <v>23571929.384201061</v>
      </c>
    </row>
    <row r="11" spans="1:9" ht="15.75" customHeight="1" x14ac:dyDescent="0.2">
      <c r="A11" s="5">
        <f t="shared" si="3"/>
        <v>2030</v>
      </c>
      <c r="B11" s="49">
        <v>874056.46799999999</v>
      </c>
      <c r="C11" s="50">
        <v>3363000</v>
      </c>
      <c r="D11" s="50">
        <v>5687000</v>
      </c>
      <c r="E11" s="50">
        <v>5968000</v>
      </c>
      <c r="F11" s="50">
        <v>9404000</v>
      </c>
      <c r="G11" s="17">
        <f t="shared" si="0"/>
        <v>24422000</v>
      </c>
      <c r="H11" s="17">
        <f t="shared" si="1"/>
        <v>1002733.5764512996</v>
      </c>
      <c r="I11" s="17">
        <f t="shared" si="2"/>
        <v>23419266.423548702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AJzh1Pf5Fwrc1UghUxjph/Bd+XzkLovucX0uMxbFaWxB1ZVhkj7lXsH18U7kt6oq7qJAm1pkxvAT+dFlTp8Cg==" saltValue="DaoOjenjfPZGsnXp0EfPi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BxcpS52BNZa7JnP9ilyPrBcBWpDeESIq/+8E5U7Mj4hXzOEW5ZcOjNyvwGtPfYdJNjlPM4F5WI3LQB2w2XM+Q==" saltValue="Mh7rdiQm1S+lxEh/Cm02h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B6JI+i2YVq3jGlsr93zoVaQu5VbUT83+eDYQxNbPlR2vHmLH12vvbUy/xKofPmz/Ex5NL/PS1Eh0bZ5SC1Xkw==" saltValue="H/qZObN6xBOTLEkr9Wju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0+x/u2DmFCnK7K8Mr7yX++eo4Dj0m3oXo1LgOJWv5gVTp9HahHZVXvD/SXQIsZFXV2n9g1yWEu9xWsx89iT66w==" saltValue="LyoJYndTk2sVi8jY1jVd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rHuNxOXb/B6FmxUf3Ih/vIRf3Y+di1+uBqJIzHNFxy2CX3kYIePqy93e7/A2N7KoNtdXzOIZpfw4fdBJAmgYw==" saltValue="Z9BwIPmqO53IvLD1EkBVv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vCzR0yxPF/iJsKJQKUvMtEdBb8kb1g0et17SCN5kvFdW6Tllm4sL86Vo81OurqotQtWsxXQuvZFLhK7BE3nz4A==" saltValue="Yq2qjfvHWDaluHds0pBk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aYE+HWXZBUWOuTiAE+J2Fsg/rGV704j8uUsH1iQ6uFPby7mOvlTisKoj9KMLJ55Ty3zmpwbDNZF6mAo3W2xQw==" saltValue="pq3W54EeTAhEkj5lHgnn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IVb1k2TEZ1OObuirzUwGLZETRm5MetyXGw5qr+2tqQ336b/iXQosg/DU6A3oe9/iZgZy0hajjdngpdG9rkxBkQ==" saltValue="bS65iZHQKE0lBtW0NO88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v+pNSXkJz1/5qMm7LL2J+XXTibKvIYk7SlZnO0dOzYh0ucHK+G0ZC/hGkzk5tmCAXPbXF2FmCVS8nETnLJfr/A==" saltValue="3qKY1WMK1gcEopuCzi10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GDnexSoG3/wQzuoe95PUR8tufIux99jXoWo017FlPF4eNdx7/UAgfkaQ9phElR48C8KYdqCa+tTDGIR1Xsckw==" saltValue="lHk08xtxrpy3yVAg/2Szb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3.3993673856831321E-3</v>
      </c>
    </row>
    <row r="4" spans="1:8" ht="15.75" customHeight="1" x14ac:dyDescent="0.2">
      <c r="B4" s="19" t="s">
        <v>97</v>
      </c>
      <c r="C4" s="101">
        <v>0.1133671230521331</v>
      </c>
    </row>
    <row r="5" spans="1:8" ht="15.75" customHeight="1" x14ac:dyDescent="0.2">
      <c r="B5" s="19" t="s">
        <v>95</v>
      </c>
      <c r="C5" s="101">
        <v>5.5127019872052728E-2</v>
      </c>
    </row>
    <row r="6" spans="1:8" ht="15.75" customHeight="1" x14ac:dyDescent="0.2">
      <c r="B6" s="19" t="s">
        <v>91</v>
      </c>
      <c r="C6" s="101">
        <v>0.22698598485951441</v>
      </c>
    </row>
    <row r="7" spans="1:8" ht="15.75" customHeight="1" x14ac:dyDescent="0.2">
      <c r="B7" s="19" t="s">
        <v>96</v>
      </c>
      <c r="C7" s="101">
        <v>0.34675162935112469</v>
      </c>
    </row>
    <row r="8" spans="1:8" ht="15.75" customHeight="1" x14ac:dyDescent="0.2">
      <c r="B8" s="19" t="s">
        <v>98</v>
      </c>
      <c r="C8" s="101">
        <v>3.1147536547219438E-3</v>
      </c>
    </row>
    <row r="9" spans="1:8" ht="15.75" customHeight="1" x14ac:dyDescent="0.2">
      <c r="B9" s="19" t="s">
        <v>92</v>
      </c>
      <c r="C9" s="101">
        <v>0.1754860582875698</v>
      </c>
    </row>
    <row r="10" spans="1:8" ht="15.75" customHeight="1" x14ac:dyDescent="0.2">
      <c r="B10" s="19" t="s">
        <v>94</v>
      </c>
      <c r="C10" s="101">
        <v>7.5768063537200239E-2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">
      <c r="B15" s="19" t="s">
        <v>102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">
      <c r="B16" s="19" t="s">
        <v>2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">
      <c r="B17" s="19" t="s">
        <v>90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">
      <c r="B18" s="19" t="s">
        <v>3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">
      <c r="B19" s="19" t="s">
        <v>101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">
      <c r="B20" s="19" t="s">
        <v>79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">
      <c r="B21" s="19" t="s">
        <v>88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">
      <c r="B22" s="19" t="s">
        <v>99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4.7996967000000001E-2</v>
      </c>
    </row>
    <row r="27" spans="1:8" ht="15.75" customHeight="1" x14ac:dyDescent="0.2">
      <c r="B27" s="19" t="s">
        <v>89</v>
      </c>
      <c r="C27" s="101">
        <v>1.9231089E-2</v>
      </c>
    </row>
    <row r="28" spans="1:8" ht="15.75" customHeight="1" x14ac:dyDescent="0.2">
      <c r="B28" s="19" t="s">
        <v>103</v>
      </c>
      <c r="C28" s="101">
        <v>0.23147800700000001</v>
      </c>
    </row>
    <row r="29" spans="1:8" ht="15.75" customHeight="1" x14ac:dyDescent="0.2">
      <c r="B29" s="19" t="s">
        <v>86</v>
      </c>
      <c r="C29" s="101">
        <v>0.13894083700000001</v>
      </c>
    </row>
    <row r="30" spans="1:8" ht="15.75" customHeight="1" x14ac:dyDescent="0.2">
      <c r="B30" s="19" t="s">
        <v>4</v>
      </c>
      <c r="C30" s="101">
        <v>5.0303380000000002E-2</v>
      </c>
    </row>
    <row r="31" spans="1:8" ht="15.75" customHeight="1" x14ac:dyDescent="0.2">
      <c r="B31" s="19" t="s">
        <v>80</v>
      </c>
      <c r="C31" s="101">
        <v>7.028529E-2</v>
      </c>
    </row>
    <row r="32" spans="1:8" ht="15.75" customHeight="1" x14ac:dyDescent="0.2">
      <c r="B32" s="19" t="s">
        <v>85</v>
      </c>
      <c r="C32" s="101">
        <v>0.146633282</v>
      </c>
    </row>
    <row r="33" spans="2:3" ht="15.75" customHeight="1" x14ac:dyDescent="0.2">
      <c r="B33" s="19" t="s">
        <v>100</v>
      </c>
      <c r="C33" s="101">
        <v>0.12525921100000001</v>
      </c>
    </row>
    <row r="34" spans="2:3" ht="15.75" customHeight="1" x14ac:dyDescent="0.2">
      <c r="B34" s="19" t="s">
        <v>87</v>
      </c>
      <c r="C34" s="101">
        <v>0.169871936</v>
      </c>
    </row>
    <row r="35" spans="2:3" ht="15.75" customHeight="1" x14ac:dyDescent="0.2">
      <c r="B35" s="27" t="s">
        <v>60</v>
      </c>
      <c r="C35" s="48">
        <f>SUM(C26:C34)</f>
        <v>0.99999999900000014</v>
      </c>
    </row>
  </sheetData>
  <sheetProtection algorithmName="SHA-512" hashValue="D0FNYaOV19YGnZPvlKYiwWEmsXC5xiAT2GQbgx9GH03umPJfPDb7JfGMRgVIqWMTanjjTdSZJYDnLmxZngNfDA==" saltValue="boYG0sXXfKPWWwRr8d8F6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0.29280085350000001</v>
      </c>
      <c r="D14" s="54">
        <v>0.28374893770699999</v>
      </c>
      <c r="E14" s="54">
        <v>0.28374893770699999</v>
      </c>
      <c r="F14" s="54">
        <v>0.220751489922</v>
      </c>
      <c r="G14" s="54">
        <v>0.220751489922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0.17053863631168648</v>
      </c>
      <c r="D15" s="52">
        <f t="shared" si="0"/>
        <v>0.16526644752912734</v>
      </c>
      <c r="E15" s="52">
        <f t="shared" si="0"/>
        <v>0.16526644752912734</v>
      </c>
      <c r="F15" s="52">
        <f t="shared" si="0"/>
        <v>0.12857427703867974</v>
      </c>
      <c r="G15" s="52">
        <f t="shared" si="0"/>
        <v>0.12857427703867974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awzXQ6ZqBRFHyGdvNC8Btz1aAr5jBPtlYR/DWQBgw8kgj9x37h0s2BCelLt1OKlffFoBt/6q8bC83u08QIBOw==" saltValue="gQW5HKURHyX6jDm+3GFv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0.66450710000000002</v>
      </c>
      <c r="D2" s="53">
        <v>0.4996447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3.7980559999999997E-2</v>
      </c>
      <c r="D3" s="53">
        <v>7.3969259999999995E-2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>
        <v>0</v>
      </c>
    </row>
    <row r="5" spans="1:7" x14ac:dyDescent="0.2">
      <c r="B5" s="3" t="s">
        <v>125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iaHhlKH4UsgtjjPlb1+YbDiUgRiJy9Rr0GeaA27wTPVxaJWiJWT0Mff3Hd/rwxJYxfb3E6badX11/g4+teH83A==" saltValue="9vQZVitJUIWT5/kzsyboV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DdyCHVB9ziM4VEEFeO1V79E2LKR/62K6/xdq+msmgBQLjrWfNMU4tZEkrLMR/NOeFhCiO8x7fdFXKJ2Cr1pww==" saltValue="NE0OLmPds8Y2haNNEE07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zOe0FL1uShdA5dcZCyduXDKI/CThJjlFq3chDFTZcV8bePDOpN3rc/f9PSxzV7lWaLbSryMim2LW4w7V+cbEBQ==" saltValue="amglT3FcWYTPBUtMSWJq2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1uRZ7Pug3O+MFhasqAIvq6vKn+qKBwtZrcv2Mqhg5/cvAxQcOu0qaFNyLSZK/VEoVt/bPaH05+MEL90oMYnP/w==" saltValue="BjDXPmUIM2zcXBWFkflKE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49PIhEOUEx4aXVzO6rB/KIf+AxQ+aYyK1ZoUErzA/opj424GIEgHgShq2DlhfzEtOFG++M2gfN5Mk7CMCsGOA==" saltValue="x1l2PrR0GibLDkucCi02M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2023-01-27T02:32:14Z</dcterms:modified>
</cp:coreProperties>
</file>