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1DAB550E-45C4-419A-818B-511BBD6FA2C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2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15" i="2" l="1"/>
  <c r="A16" i="2"/>
  <c r="A18" i="2"/>
  <c r="A23" i="2"/>
  <c r="A31" i="2"/>
  <c r="A26" i="2"/>
  <c r="A32" i="2"/>
  <c r="A34" i="2"/>
  <c r="A3" i="2"/>
  <c r="A39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8" i="2"/>
  <c r="A12" i="2"/>
  <c r="A20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<sst xmlns="http://schemas.openxmlformats.org/spreadsheetml/2006/main" count="2092" uniqueCount="341">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</sst>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231460.4296875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0.97</v>
      </c>
    </row>
    <row r="10" spans="1:3" ht="15" customHeight="1" x14ac:dyDescent="0.2">
      <c r="B10" s="5" t="s">
        <v>56</v>
      </c>
      <c r="C10" s="45">
        <v>0.41391979217529301</v>
      </c>
    </row>
    <row r="11" spans="1:3" ht="15" customHeight="1" x14ac:dyDescent="0.2">
      <c r="B11" s="5" t="s">
        <v>49</v>
      </c>
      <c r="C11" s="45">
        <v>0.7609999999999999</v>
      </c>
    </row>
    <row r="12" spans="1:3" ht="15" customHeight="1" x14ac:dyDescent="0.2">
      <c r="B12" s="5" t="s">
        <v>41</v>
      </c>
      <c r="C12" s="45">
        <v>0.59599999999999997</v>
      </c>
    </row>
    <row r="13" spans="1:3" ht="15" customHeight="1" x14ac:dyDescent="0.2">
      <c r="B13" s="5" t="s">
        <v>62</v>
      </c>
      <c r="C13" s="45">
        <v>0.19400000000000001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0.12809999999999999</v>
      </c>
    </row>
    <row r="24" spans="1:3" ht="15" customHeight="1" x14ac:dyDescent="0.2">
      <c r="B24" s="15" t="s">
        <v>46</v>
      </c>
      <c r="C24" s="45">
        <v>0.52129999999999999</v>
      </c>
    </row>
    <row r="25" spans="1:3" ht="15" customHeight="1" x14ac:dyDescent="0.2">
      <c r="B25" s="15" t="s">
        <v>47</v>
      </c>
      <c r="C25" s="45">
        <v>0.2964</v>
      </c>
    </row>
    <row r="26" spans="1:3" ht="15" customHeight="1" x14ac:dyDescent="0.2">
      <c r="B26" s="15" t="s">
        <v>48</v>
      </c>
      <c r="C26" s="45">
        <v>5.4199999999999998E-2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0.19675086525509</v>
      </c>
    </row>
    <row r="30" spans="1:3" ht="14.25" customHeight="1" x14ac:dyDescent="0.2">
      <c r="B30" s="25" t="s">
        <v>63</v>
      </c>
      <c r="C30" s="99">
        <v>5.4334968835213812E-2</v>
      </c>
    </row>
    <row r="31" spans="1:3" ht="14.25" customHeight="1" x14ac:dyDescent="0.2">
      <c r="B31" s="25" t="s">
        <v>10</v>
      </c>
      <c r="C31" s="99">
        <v>0.12809177283586601</v>
      </c>
    </row>
    <row r="32" spans="1:3" ht="14.25" customHeight="1" x14ac:dyDescent="0.2">
      <c r="B32" s="25" t="s">
        <v>11</v>
      </c>
      <c r="C32" s="99">
        <v>0.62082239307383003</v>
      </c>
    </row>
    <row r="33" spans="1:5" ht="13.15" customHeight="1" x14ac:dyDescent="0.2">
      <c r="B33" s="27" t="s">
        <v>60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29.005217026656702</v>
      </c>
    </row>
    <row r="38" spans="1:5" ht="15" customHeight="1" x14ac:dyDescent="0.2">
      <c r="B38" s="11" t="s">
        <v>35</v>
      </c>
      <c r="C38" s="43">
        <v>60.412524959319803</v>
      </c>
      <c r="D38" s="12"/>
      <c r="E38" s="13"/>
    </row>
    <row r="39" spans="1:5" ht="15" customHeight="1" x14ac:dyDescent="0.2">
      <c r="B39" s="11" t="s">
        <v>61</v>
      </c>
      <c r="C39" s="43">
        <v>81.846654138467002</v>
      </c>
      <c r="D39" s="12"/>
      <c r="E39" s="12"/>
    </row>
    <row r="40" spans="1:5" ht="15" customHeight="1" x14ac:dyDescent="0.2">
      <c r="B40" s="11" t="s">
        <v>36</v>
      </c>
      <c r="C40" s="100">
        <v>3.01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15.07910517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2.8584999999999999E-3</v>
      </c>
      <c r="D45" s="12"/>
    </row>
    <row r="46" spans="1:5" ht="15.75" customHeight="1" x14ac:dyDescent="0.2">
      <c r="B46" s="11" t="s">
        <v>51</v>
      </c>
      <c r="C46" s="45">
        <v>8.5482000000000002E-2</v>
      </c>
      <c r="D46" s="12"/>
    </row>
    <row r="47" spans="1:5" ht="15.75" customHeight="1" x14ac:dyDescent="0.2">
      <c r="B47" s="11" t="s">
        <v>59</v>
      </c>
      <c r="C47" s="45">
        <v>0.14246629999999999</v>
      </c>
      <c r="D47" s="12"/>
      <c r="E47" s="13"/>
    </row>
    <row r="48" spans="1:5" ht="15" customHeight="1" x14ac:dyDescent="0.2">
      <c r="B48" s="11" t="s">
        <v>58</v>
      </c>
      <c r="C48" s="46">
        <v>0.76919320000000002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0.42923099999999997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0.10321427</v>
      </c>
    </row>
    <row r="63" spans="1:4" ht="15.75" customHeight="1" x14ac:dyDescent="0.2">
      <c r="A63" s="4"/>
    </row>
  </sheetData>
  <sheetProtection algorithmName="SHA-512" hashValue="OGHxOTqCUK2HAMxSWSZ6jFKaCR1tqyZxaahwuSz7kzU+QfWDas3ZA4iQ6tnIKi9Hr4M+hYnHpHcjlrZAjT3/eQ==" saltValue="l5R/iKaqElQBFCcw0dWl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49.266516263145533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39.683720380903551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277.01994750756228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0.71839098168186444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12.81601982469946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12.81601982469946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12.81601982469946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12.81601982469946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12.81601982469946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12.81601982469946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0.51560582851631831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6.4276517687842469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6.4276517687842469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6.3700694345543054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22.013507436034541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4.1567379002909028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18.37373470672004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0.40400000000000003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93.648037947344875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0.27944402791567008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1.1023285790628059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0.66312790021524293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2E-3</v>
      </c>
      <c r="C38" s="98">
        <v>0.95</v>
      </c>
      <c r="D38" s="56">
        <v>4.1510025254524336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0.40699999999999997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nffJaB34jbBMgSJW7PDxraDX/0239xYRSb3sw3wcJSWX9/RIVX3L5UPRzfRSH8lUC0otTO0xuuhDm7hEaxxnQ==" saltValue="1QvfdCwkqtUf2Rr8R/WM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iSDuctu0pI/ay2nJcgIy+6VbRlMQWGuZ8eJJeePO7w+VK/9B1KFlcO8O6bRhra/bTzAiLG0LweTGigCs+U+fmQ==" saltValue="R4/wu4GgkSPd8JhUGgHo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/of48NDKjbgv+6tdmHoNL2JhEMH9AslF6h6pNTIPm7yyhhOLxTA97gEj9J0nrVzkyRJiGC7j6cmBFLHFzY8nCg==" saltValue="RuTAtHu5h1sVwxk4lcYs9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">
      <c r="A4" s="3" t="s">
        <v>207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BpA7z2RtkZJoa5qRbwy8Y8jYgUeRNvN8zjjU0FYEMZwpq35DDVHQLMs3tDZRsfMomrucPmWNZDKlPXmx2zEw3w==" saltValue="Pu+r7PpHRMEyleT6zNEc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0.59599999999999997</v>
      </c>
      <c r="E10" s="60">
        <f>IF(ISBLANK(comm_deliv), frac_children_health_facility,1)</f>
        <v>0.59599999999999997</v>
      </c>
      <c r="F10" s="60">
        <f>IF(ISBLANK(comm_deliv), frac_children_health_facility,1)</f>
        <v>0.59599999999999997</v>
      </c>
      <c r="G10" s="60">
        <f>IF(ISBLANK(comm_deliv), frac_children_health_facility,1)</f>
        <v>0.59599999999999997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0.7609999999999999</v>
      </c>
      <c r="I18" s="60">
        <f>frac_PW_health_facility</f>
        <v>0.7609999999999999</v>
      </c>
      <c r="J18" s="60">
        <f>frac_PW_health_facility</f>
        <v>0.7609999999999999</v>
      </c>
      <c r="K18" s="60">
        <f>frac_PW_health_facility</f>
        <v>0.7609999999999999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0.19400000000000001</v>
      </c>
      <c r="M24" s="60">
        <f>famplan_unmet_need</f>
        <v>0.19400000000000001</v>
      </c>
      <c r="N24" s="60">
        <f>famplan_unmet_need</f>
        <v>0.19400000000000001</v>
      </c>
      <c r="O24" s="60">
        <f>famplan_unmet_need</f>
        <v>0.19400000000000001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0.28902545448875422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0.12386805192375179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0.17318670141220088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0.41391979217529301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LARr1oZ78R1eZcxV+tHSAe3tgSgPWtNSQ/6kp57m//V7dJl3F+1lbVPLF4kyfE4uqUvaFt2u5nAitW/nbPBvw==" saltValue="uOxNavAfiIULDFEguhvW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l9L3JYHiL9LSCqH7cQI5f5W/lYwT/vchl02+Bb+r98ANPUPSXV0dG0YAsaEpmkWiepDm/spkRDfvTI7Maq90Nw==" saltValue="hB4ApHn4D69i0kZOkP5T+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6VNC+HuM+aPT8x2YgqIz6uPdiJFVyzmJpH2Rl5jbZlTkm1fLE1JBCWfGt0amOBAIGPPTUxA+LEE2v6JNODvww==" saltValue="K6ykrl/9xuRTfgO9Odu4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GZ/JGXtAq0Neofoqo2ug7vQtTMWLCcnZh4oK6Yjbmrqd+ypIfxlY1F9Zos6IUdSnPCJpFswbm4MJwvJjKYuDg==" saltValue="y4bQwcaQ5vDLNAGJ6jh0V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HaX3NoNdUjWgh8Zut5k3lq6uRMRscjzO5mlrQtQqGwwIwsX6ny+MbkszQ2PL1ehLrMb3VpU8POgIJuPconaqA==" saltValue="yywAU1mV5XYsdu8R6ZTYC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6uhyPrODPTYj6k3y1UlgeXBcK5/1f24GjWcUoey2FksHOY3tVTP5FBHNGgGozf7pjVpotDEwPsjSmZIlH6phA==" saltValue="OGkcm/C66KLr7qLQXnjF/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38780.033600000002</v>
      </c>
      <c r="C2" s="49">
        <v>76000</v>
      </c>
      <c r="D2" s="49">
        <v>146000</v>
      </c>
      <c r="E2" s="49">
        <v>119000</v>
      </c>
      <c r="F2" s="49">
        <v>64000</v>
      </c>
      <c r="G2" s="17">
        <f t="shared" ref="G2:G11" si="0">C2+D2+E2+F2</f>
        <v>405000</v>
      </c>
      <c r="H2" s="17">
        <f t="shared" ref="H2:H11" si="1">(B2 + stillbirth*B2/(1000-stillbirth))/(1-abortion)</f>
        <v>44742.902939028725</v>
      </c>
      <c r="I2" s="17">
        <f t="shared" ref="I2:I11" si="2">G2-H2</f>
        <v>360257.09706097125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38664.828399999999</v>
      </c>
      <c r="C3" s="50">
        <v>77000</v>
      </c>
      <c r="D3" s="50">
        <v>145000</v>
      </c>
      <c r="E3" s="50">
        <v>123000</v>
      </c>
      <c r="F3" s="50">
        <v>67000</v>
      </c>
      <c r="G3" s="17">
        <f t="shared" si="0"/>
        <v>412000</v>
      </c>
      <c r="H3" s="17">
        <f t="shared" si="1"/>
        <v>44609.983634862067</v>
      </c>
      <c r="I3" s="17">
        <f t="shared" si="2"/>
        <v>367390.01636513794</v>
      </c>
    </row>
    <row r="4" spans="1:9" ht="15.75" customHeight="1" x14ac:dyDescent="0.2">
      <c r="A4" s="5">
        <f t="shared" si="3"/>
        <v>2023</v>
      </c>
      <c r="B4" s="49">
        <v>38552.716</v>
      </c>
      <c r="C4" s="50">
        <v>79000</v>
      </c>
      <c r="D4" s="50">
        <v>145000</v>
      </c>
      <c r="E4" s="50">
        <v>127000</v>
      </c>
      <c r="F4" s="50">
        <v>70000</v>
      </c>
      <c r="G4" s="17">
        <f t="shared" si="0"/>
        <v>421000</v>
      </c>
      <c r="H4" s="17">
        <f t="shared" si="1"/>
        <v>44480.632683720505</v>
      </c>
      <c r="I4" s="17">
        <f t="shared" si="2"/>
        <v>376519.3673162795</v>
      </c>
    </row>
    <row r="5" spans="1:9" ht="15.75" customHeight="1" x14ac:dyDescent="0.2">
      <c r="A5" s="5">
        <f t="shared" si="3"/>
        <v>2024</v>
      </c>
      <c r="B5" s="49">
        <v>38392.145400000001</v>
      </c>
      <c r="C5" s="50">
        <v>80000</v>
      </c>
      <c r="D5" s="50">
        <v>145000</v>
      </c>
      <c r="E5" s="50">
        <v>130000</v>
      </c>
      <c r="F5" s="50">
        <v>75000</v>
      </c>
      <c r="G5" s="17">
        <f t="shared" si="0"/>
        <v>430000</v>
      </c>
      <c r="H5" s="17">
        <f t="shared" si="1"/>
        <v>44295.372535553397</v>
      </c>
      <c r="I5" s="17">
        <f t="shared" si="2"/>
        <v>385704.62746444659</v>
      </c>
    </row>
    <row r="6" spans="1:9" ht="15.75" customHeight="1" x14ac:dyDescent="0.2">
      <c r="A6" s="5">
        <f t="shared" si="3"/>
        <v>2025</v>
      </c>
      <c r="B6" s="49">
        <v>38184.58</v>
      </c>
      <c r="C6" s="50">
        <v>81000</v>
      </c>
      <c r="D6" s="50">
        <v>146000</v>
      </c>
      <c r="E6" s="50">
        <v>132000</v>
      </c>
      <c r="F6" s="50">
        <v>79000</v>
      </c>
      <c r="G6" s="17">
        <f t="shared" si="0"/>
        <v>438000</v>
      </c>
      <c r="H6" s="17">
        <f t="shared" si="1"/>
        <v>44055.891604683326</v>
      </c>
      <c r="I6" s="17">
        <f t="shared" si="2"/>
        <v>393944.1083953167</v>
      </c>
    </row>
    <row r="7" spans="1:9" ht="15.75" customHeight="1" x14ac:dyDescent="0.2">
      <c r="A7" s="5">
        <f t="shared" si="3"/>
        <v>2026</v>
      </c>
      <c r="B7" s="49">
        <v>38123.217600000004</v>
      </c>
      <c r="C7" s="50">
        <v>83000</v>
      </c>
      <c r="D7" s="50">
        <v>147000</v>
      </c>
      <c r="E7" s="50">
        <v>134000</v>
      </c>
      <c r="F7" s="50">
        <v>83000</v>
      </c>
      <c r="G7" s="17">
        <f t="shared" si="0"/>
        <v>447000</v>
      </c>
      <c r="H7" s="17">
        <f t="shared" si="1"/>
        <v>43985.094040771321</v>
      </c>
      <c r="I7" s="17">
        <f t="shared" si="2"/>
        <v>403014.90595922869</v>
      </c>
    </row>
    <row r="8" spans="1:9" ht="15.75" customHeight="1" x14ac:dyDescent="0.2">
      <c r="A8" s="5">
        <f t="shared" si="3"/>
        <v>2027</v>
      </c>
      <c r="B8" s="49">
        <v>38019.840000000011</v>
      </c>
      <c r="C8" s="50">
        <v>84000</v>
      </c>
      <c r="D8" s="50">
        <v>147000</v>
      </c>
      <c r="E8" s="50">
        <v>135000</v>
      </c>
      <c r="F8" s="50">
        <v>89000</v>
      </c>
      <c r="G8" s="17">
        <f t="shared" si="0"/>
        <v>455000</v>
      </c>
      <c r="H8" s="17">
        <f t="shared" si="1"/>
        <v>43865.820964048929</v>
      </c>
      <c r="I8" s="17">
        <f t="shared" si="2"/>
        <v>411134.17903595109</v>
      </c>
    </row>
    <row r="9" spans="1:9" ht="15.75" customHeight="1" x14ac:dyDescent="0.2">
      <c r="A9" s="5">
        <f t="shared" si="3"/>
        <v>2028</v>
      </c>
      <c r="B9" s="49">
        <v>37899.003200000006</v>
      </c>
      <c r="C9" s="50">
        <v>85000</v>
      </c>
      <c r="D9" s="50">
        <v>148000</v>
      </c>
      <c r="E9" s="50">
        <v>136000</v>
      </c>
      <c r="F9" s="50">
        <v>94000</v>
      </c>
      <c r="G9" s="17">
        <f t="shared" si="0"/>
        <v>463000</v>
      </c>
      <c r="H9" s="17">
        <f t="shared" si="1"/>
        <v>43726.404137605983</v>
      </c>
      <c r="I9" s="17">
        <f t="shared" si="2"/>
        <v>419273.59586239402</v>
      </c>
    </row>
    <row r="10" spans="1:9" ht="15.75" customHeight="1" x14ac:dyDescent="0.2">
      <c r="A10" s="5">
        <f t="shared" si="3"/>
        <v>2029</v>
      </c>
      <c r="B10" s="49">
        <v>37783.676000000007</v>
      </c>
      <c r="C10" s="50">
        <v>86000</v>
      </c>
      <c r="D10" s="50">
        <v>151000</v>
      </c>
      <c r="E10" s="50">
        <v>137000</v>
      </c>
      <c r="F10" s="50">
        <v>98000</v>
      </c>
      <c r="G10" s="17">
        <f t="shared" si="0"/>
        <v>472000</v>
      </c>
      <c r="H10" s="17">
        <f t="shared" si="1"/>
        <v>43593.344074557717</v>
      </c>
      <c r="I10" s="17">
        <f t="shared" si="2"/>
        <v>428406.65592544229</v>
      </c>
    </row>
    <row r="11" spans="1:9" ht="15.75" customHeight="1" x14ac:dyDescent="0.2">
      <c r="A11" s="5">
        <f t="shared" si="3"/>
        <v>2030</v>
      </c>
      <c r="B11" s="49">
        <v>37604.951999999997</v>
      </c>
      <c r="C11" s="50">
        <v>87000</v>
      </c>
      <c r="D11" s="50">
        <v>152000</v>
      </c>
      <c r="E11" s="50">
        <v>137000</v>
      </c>
      <c r="F11" s="50">
        <v>103000</v>
      </c>
      <c r="G11" s="17">
        <f t="shared" si="0"/>
        <v>479000</v>
      </c>
      <c r="H11" s="17">
        <f t="shared" si="1"/>
        <v>43387.139235558418</v>
      </c>
      <c r="I11" s="17">
        <f t="shared" si="2"/>
        <v>435612.8607644416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/Dy6n0QEpuVgxg6bfROYcFclvXFufrpHtmQO2+l/lTrxT7ggjZJUX5x6LwX6wuuQUx8snh823wz8mX3onfF0Q==" saltValue="zKanAIpSzyR7gcbCwNvUO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o9TlaRMyzqOmbfQqcHH/Z8jzsGltwN9tMIGX6bD9w08ZjNwFGU2ChpMO+lk/2IWoPzZA8IwiiVHvRDNNVfsc7g==" saltValue="KwZD4hbfyEnfNOUs3JrVc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8EOB7f6KSFO4r0VtqjGciyOQMJV+uoMSZLpJwrRJrY5Z3gfJeH2PRZtPuknRJ2VXgPXAorJziYXY71+RV9p5XA==" saltValue="EcIS6gzSGtExsQtTatZM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ktXdYCuDIZvfAChytJPMMfw6x7j//5LfD4u9rGeEahnxYHzGjtk6ZtMoxxPiuMBdg+mA+QQrWstLfaQVeZUUw==" saltValue="2hd8yTGrkF8wJt6NEsfi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DB3tvLNkhWZNRVyAVegxfQYHG19s1EcoMKeWmFG6Ig3HNBm+Vlcx3vMh+SMTjKgIXpij9FSDDp6vjkGRZGh9Q==" saltValue="K6pW6m+Lev+wfEi1rYro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UtUrhkCAk5zdDCqa67E+pOVjBlhwz2xPfQ9MdxKmwt2OypceAYGa7SvuUsGSLfjCO/nfeXbWAtDcCp7PrIM6Uw==" saltValue="ERzTEFUoEyi2hFwFFJqr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SZonroOem2k75z4y+6jtKCmI4pPXyX1P+gRVj/98erzlCRLfaFxk0KMDRfhnTUFZOl+9Nc/BrzjgQrDJId6Eg==" saltValue="YNeEj27eMEISVbm3py4E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0ea3mq89xEK7IM92TU8gd6qQ6qVkSIW+0lMLmKFLRN5Z0lEa3+qGYCoWhdVYnTpa7dPlBp0Q9pjm0+oEioHrw==" saltValue="uAAlWVzIM0EZuJLMdqdzW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a9f7pRqSMLnUGrQTysKSfLTU6wAIW/T8iBn6bld9mrEFpoVwvCrZV6AMDo9A6WoOVNLwq+0tZCyG8J1Vo0/ANA==" saltValue="O2B7ADZYmknNOMdo5zcz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4nyKJyUNShHgA5qpG3JzMMvpHNyi6C7Vmgxz0NagifOqqXqKI+vRizWi/zSZmD87NA8SVQK4rgAmU5yMw8DhnA==" saltValue="wqOLK8D546L60qYu47ZK4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1.0024559256756931E-2</v>
      </c>
    </row>
    <row r="4" spans="1:8" ht="15.75" customHeight="1" x14ac:dyDescent="0.2">
      <c r="B4" s="19" t="s">
        <v>97</v>
      </c>
      <c r="C4" s="101">
        <v>9.6679763631924334E-2</v>
      </c>
    </row>
    <row r="5" spans="1:8" ht="15.75" customHeight="1" x14ac:dyDescent="0.2">
      <c r="B5" s="19" t="s">
        <v>95</v>
      </c>
      <c r="C5" s="101">
        <v>7.2481780052522038E-2</v>
      </c>
    </row>
    <row r="6" spans="1:8" ht="15.75" customHeight="1" x14ac:dyDescent="0.2">
      <c r="B6" s="19" t="s">
        <v>91</v>
      </c>
      <c r="C6" s="101">
        <v>0.3070462971818726</v>
      </c>
    </row>
    <row r="7" spans="1:8" ht="15.75" customHeight="1" x14ac:dyDescent="0.2">
      <c r="B7" s="19" t="s">
        <v>96</v>
      </c>
      <c r="C7" s="101">
        <v>0.31418211522061812</v>
      </c>
    </row>
    <row r="8" spans="1:8" ht="15.75" customHeight="1" x14ac:dyDescent="0.2">
      <c r="B8" s="19" t="s">
        <v>98</v>
      </c>
      <c r="C8" s="101">
        <v>1.5948282635923398E-2</v>
      </c>
    </row>
    <row r="9" spans="1:8" ht="15.75" customHeight="1" x14ac:dyDescent="0.2">
      <c r="B9" s="19" t="s">
        <v>92</v>
      </c>
      <c r="C9" s="101">
        <v>7.9035157105624143E-2</v>
      </c>
    </row>
    <row r="10" spans="1:8" ht="15.75" customHeight="1" x14ac:dyDescent="0.2">
      <c r="B10" s="19" t="s">
        <v>94</v>
      </c>
      <c r="C10" s="101">
        <v>0.1046020449147585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">
      <c r="B15" s="19" t="s">
        <v>102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">
      <c r="B16" s="19" t="s">
        <v>2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">
      <c r="B17" s="19" t="s">
        <v>90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">
      <c r="B18" s="19" t="s">
        <v>3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">
      <c r="B19" s="19" t="s">
        <v>101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">
      <c r="B20" s="19" t="s">
        <v>79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">
      <c r="B21" s="19" t="s">
        <v>88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">
      <c r="B22" s="19" t="s">
        <v>99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8.6943652999999996E-2</v>
      </c>
    </row>
    <row r="27" spans="1:8" ht="15.75" customHeight="1" x14ac:dyDescent="0.2">
      <c r="B27" s="19" t="s">
        <v>89</v>
      </c>
      <c r="C27" s="101">
        <v>8.5220880000000006E-3</v>
      </c>
    </row>
    <row r="28" spans="1:8" ht="15.75" customHeight="1" x14ac:dyDescent="0.2">
      <c r="B28" s="19" t="s">
        <v>103</v>
      </c>
      <c r="C28" s="101">
        <v>0.152896541</v>
      </c>
    </row>
    <row r="29" spans="1:8" ht="15.75" customHeight="1" x14ac:dyDescent="0.2">
      <c r="B29" s="19" t="s">
        <v>86</v>
      </c>
      <c r="C29" s="101">
        <v>0.16599547100000001</v>
      </c>
    </row>
    <row r="30" spans="1:8" ht="15.75" customHeight="1" x14ac:dyDescent="0.2">
      <c r="B30" s="19" t="s">
        <v>4</v>
      </c>
      <c r="C30" s="101">
        <v>0.10566703099999999</v>
      </c>
    </row>
    <row r="31" spans="1:8" ht="15.75" customHeight="1" x14ac:dyDescent="0.2">
      <c r="B31" s="19" t="s">
        <v>80</v>
      </c>
      <c r="C31" s="101">
        <v>0.108493031</v>
      </c>
    </row>
    <row r="32" spans="1:8" ht="15.75" customHeight="1" x14ac:dyDescent="0.2">
      <c r="B32" s="19" t="s">
        <v>85</v>
      </c>
      <c r="C32" s="101">
        <v>1.8539073999999999E-2</v>
      </c>
    </row>
    <row r="33" spans="2:3" ht="15.75" customHeight="1" x14ac:dyDescent="0.2">
      <c r="B33" s="19" t="s">
        <v>100</v>
      </c>
      <c r="C33" s="101">
        <v>8.3873541999999995E-2</v>
      </c>
    </row>
    <row r="34" spans="2:3" ht="15.75" customHeight="1" x14ac:dyDescent="0.2">
      <c r="B34" s="19" t="s">
        <v>87</v>
      </c>
      <c r="C34" s="101">
        <v>0.26906956999999998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E8RnYY92SfodJp9czAew/uS41IjCqqPswVwtEmvanrHzqtdN7BuZ6fRiibP/1OeQrzCAWLtv0AhCUZ8b3moh+Q==" saltValue="kAMLrNP6FVds/2BduMKt7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">
      <c r="B4" s="5" t="s">
        <v>110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">
      <c r="B5" s="5" t="s">
        <v>106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">
      <c r="B10" s="5" t="s">
        <v>107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">
      <c r="B11" s="5" t="s">
        <v>119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0.69576059900000009</v>
      </c>
      <c r="D14" s="54">
        <v>0.66532394163700004</v>
      </c>
      <c r="E14" s="54">
        <v>0.66532394163700004</v>
      </c>
      <c r="F14" s="54">
        <v>0.35589304969399999</v>
      </c>
      <c r="G14" s="54">
        <v>0.35589304969399999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0.29864201766936904</v>
      </c>
      <c r="D15" s="52">
        <f t="shared" si="0"/>
        <v>0.28557766079279112</v>
      </c>
      <c r="E15" s="52">
        <f t="shared" si="0"/>
        <v>0.28557766079279112</v>
      </c>
      <c r="F15" s="52">
        <f t="shared" si="0"/>
        <v>0.15276032961320529</v>
      </c>
      <c r="G15" s="52">
        <f t="shared" si="0"/>
        <v>0.15276032961320529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BMvzIaFfgP6Y+CPqWj35EItK2CO9W8DtcU3RoUew7thd13KH+QnzKyPqs3YzWOcDun0bb443IEfpVu5VWj8XQ==" saltValue="PnOnp6iXR0FLjv6lDra8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0.45592287297741801</v>
      </c>
      <c r="D2" s="53">
        <v>0.280937540715686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0.39208534616123702</v>
      </c>
      <c r="D3" s="53">
        <v>0.41964019980392198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>
        <v>0</v>
      </c>
    </row>
    <row r="5" spans="1:7" x14ac:dyDescent="0.2">
      <c r="B5" s="3" t="s">
        <v>125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Nt67NmJiSuGRdGpcUjtMlh/Eq9Ywd9/6btFL5nVyjLUZJ8MFETKJquYpXsv5ZvnvHUuZabhi7FrjDrrMG1pz9g==" saltValue="WgquUd5eOc3RlWHiMQrfv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T+4GhTvKOd608+i/rHTrHiJKfhmiUmNxNKniN+yYgNlOJ5126SHFQltn6H6u9OmsxzvIU9qmQWVSjJddtwVNw==" saltValue="oyC+NDv6y5f1eMX0aql3e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+TP5V1BOAwQyKIIrk5SY1iDdnRS/A21BZbE1igy6I5zMS9DGi3MgJeVhzvjZDGFKfBA2edOpMDPIePzcfxYoGw==" saltValue="HagF4ywlF8wao2WPiqaqn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w0W5Rieu+Umt1X1oxYkiEeIUiRr0432kEelVfzkhWp03wx88cuezc3o/A4wLc0WnoldmsQNG0acNhLY2XFy/+w==" saltValue="tUmf6NdGksUO5Hcft402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WPG88CvX90uhheQewsTVzkzWi1nwJwtmcwsSyWT1W/qWYrT865pNvbvbx4KGISmaapuSRDSgOa8JJgjpxdl2uQ==" saltValue="FqeXao56T85xBALpuTJI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2023-01-27T02:52:28Z</dcterms:modified>
</cp:coreProperties>
</file>