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9102D42-9FEC-4C4B-8D6B-FBB695990B5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I39" i="2"/>
  <c r="H39" i="2"/>
  <c r="G39" i="2"/>
  <c r="A39" i="2"/>
  <c r="H38" i="2"/>
  <c r="G38" i="2"/>
  <c r="I38" i="2" s="1"/>
  <c r="A31" i="2"/>
  <c r="A30" i="2"/>
  <c r="A29" i="2"/>
  <c r="A27" i="2"/>
  <c r="A26" i="2"/>
  <c r="A24" i="2"/>
  <c r="A21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6" i="2" s="1"/>
  <c r="C33" i="1"/>
  <c r="C20" i="1"/>
  <c r="A32" i="2" l="1"/>
  <c r="A34" i="2"/>
  <c r="A13" i="2"/>
  <c r="A14" i="2"/>
  <c r="A35" i="2"/>
  <c r="A15" i="2"/>
  <c r="A37" i="2"/>
  <c r="A16" i="2"/>
  <c r="A38" i="2"/>
  <c r="A18" i="2"/>
  <c r="A19" i="2"/>
  <c r="A22" i="2"/>
  <c r="A23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<sst xmlns="http://schemas.openxmlformats.org/spreadsheetml/2006/main" count="2092" uniqueCount="337">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</sst>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54217.94677734375</v>
      </c>
    </row>
    <row r="8" spans="1:3" ht="15" customHeight="1" x14ac:dyDescent="0.2">
      <c r="B8" s="5" t="s">
        <v>19</v>
      </c>
      <c r="C8" s="44">
        <v>0.23400000000000001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0.45275009155273399</v>
      </c>
    </row>
    <row r="11" spans="1:3" ht="15" customHeight="1" x14ac:dyDescent="0.2">
      <c r="B11" s="5" t="s">
        <v>22</v>
      </c>
      <c r="C11" s="45">
        <v>0.63700000000000001</v>
      </c>
    </row>
    <row r="12" spans="1:3" ht="15" customHeight="1" x14ac:dyDescent="0.2">
      <c r="B12" s="5" t="s">
        <v>23</v>
      </c>
      <c r="C12" s="45">
        <v>0.77</v>
      </c>
    </row>
    <row r="13" spans="1:3" ht="15" customHeight="1" x14ac:dyDescent="0.2">
      <c r="B13" s="5" t="s">
        <v>24</v>
      </c>
      <c r="C13" s="45">
        <v>0.46700000000000003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7.3499999999999996E-2</v>
      </c>
    </row>
    <row r="24" spans="1:3" ht="15" customHeight="1" x14ac:dyDescent="0.2">
      <c r="B24" s="15" t="s">
        <v>33</v>
      </c>
      <c r="C24" s="45">
        <v>0.48159999999999997</v>
      </c>
    </row>
    <row r="25" spans="1:3" ht="15" customHeight="1" x14ac:dyDescent="0.2">
      <c r="B25" s="15" t="s">
        <v>34</v>
      </c>
      <c r="C25" s="45">
        <v>0.38009999999999999</v>
      </c>
    </row>
    <row r="26" spans="1:3" ht="15" customHeight="1" x14ac:dyDescent="0.2">
      <c r="B26" s="15" t="s">
        <v>35</v>
      </c>
      <c r="C26" s="45">
        <v>6.480000000000001E-2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11.215158746277901</v>
      </c>
    </row>
    <row r="38" spans="1:5" ht="15" customHeight="1" x14ac:dyDescent="0.2">
      <c r="B38" s="11" t="s">
        <v>45</v>
      </c>
      <c r="C38" s="43">
        <v>16.079923623550702</v>
      </c>
      <c r="D38" s="12"/>
      <c r="E38" s="13"/>
    </row>
    <row r="39" spans="1:5" ht="15" customHeight="1" x14ac:dyDescent="0.2">
      <c r="B39" s="11" t="s">
        <v>46</v>
      </c>
      <c r="C39" s="43">
        <v>17.9947473470686</v>
      </c>
      <c r="D39" s="12"/>
      <c r="E39" s="12"/>
    </row>
    <row r="40" spans="1:5" ht="15" customHeight="1" x14ac:dyDescent="0.2">
      <c r="B40" s="11" t="s">
        <v>47</v>
      </c>
      <c r="C40" s="100">
        <v>1.2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11.203926129999999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1.15969E-2</v>
      </c>
      <c r="D45" s="12"/>
    </row>
    <row r="46" spans="1:5" ht="15.75" customHeight="1" x14ac:dyDescent="0.2">
      <c r="B46" s="11" t="s">
        <v>52</v>
      </c>
      <c r="C46" s="45">
        <v>0.1164977</v>
      </c>
      <c r="D46" s="12"/>
    </row>
    <row r="47" spans="1:5" ht="15.75" customHeight="1" x14ac:dyDescent="0.2">
      <c r="B47" s="11" t="s">
        <v>53</v>
      </c>
      <c r="C47" s="45">
        <v>5.5259600000000013E-2</v>
      </c>
      <c r="D47" s="12"/>
      <c r="E47" s="13"/>
    </row>
    <row r="48" spans="1:5" ht="15" customHeight="1" x14ac:dyDescent="0.2">
      <c r="B48" s="11" t="s">
        <v>54</v>
      </c>
      <c r="C48" s="46">
        <v>0.81664579999999998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0.54960799999999999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S5C5svZhDufeTaW0TE3KMfo56DH8CZPB696OTc2HWCmk0xmEbshNi+ddTSGozvTI8lTBMI87WVkz6JM2DqloQw==" saltValue="Az7zNJZCzQHqtkgshiik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0.30019849945160798</v>
      </c>
      <c r="C2" s="98">
        <v>0.95</v>
      </c>
      <c r="D2" s="56">
        <v>36.11916955958214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42.481123974359448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70.900000000000006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1.270477719427328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13.49883587438004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13.49883587438004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13.49883587438004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13.49883587438004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13.49883587438004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13.49883587438004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0.51030420001201693</v>
      </c>
      <c r="C16" s="98">
        <v>0.95</v>
      </c>
      <c r="D16" s="56">
        <v>0.2380786122301152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1.73788639265208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1.73788639265208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0.12046129999999999</v>
      </c>
      <c r="C21" s="98">
        <v>0.95</v>
      </c>
      <c r="D21" s="56">
        <v>11.875561895445459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23.01288460391692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5.8989081380000002E-2</v>
      </c>
      <c r="C23" s="98">
        <v>0.95</v>
      </c>
      <c r="D23" s="56">
        <v>4.4354944052820704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0.73019341352905998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0.27909421749389701</v>
      </c>
      <c r="C27" s="98">
        <v>0.95</v>
      </c>
      <c r="D27" s="56">
        <v>19.49524523887251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0.45581739999999998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63.641193459852339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4.5094624774474914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7.7588900000000002E-2</v>
      </c>
      <c r="C32" s="98">
        <v>0.95</v>
      </c>
      <c r="D32" s="56">
        <v>0.45591617905202908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0.84457583171135597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2.7969611357764639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0.23215369999999999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bDHYb0zQudgKacD+tzIqm1xvRA+Kg7jnZvPvmAaEthipSsl8X9ckENfP4gunriVEcEM/Z5SBkk9q1vzUpRWMQ==" saltValue="ZQZ6Fvm/O5OpZdHjdSBZ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22AgoO7+3OoRXaSFqq4nhq0XZjp/vgnhHwPCn69B+eG/UmlFbObubrLlCKXcuHFpDN49JmHAqogPo13WORuGeQ==" saltValue="W+DNi3qsbBe+meG1iVmc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6K+rRCSKkaTP1c5AAsc84ogKAXXcPo1Vn6eSksQ4zvvpaOet/oh4Z4w8CSEcw90myoIvFCBhtZ1n4zm2S72k0Q==" saltValue="/ECeZOYx8frJVj7LanMJ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">
      <c r="A4" s="3" t="s">
        <v>208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gdaAwan48S0TfciUTPHPwOpu2Algn0taByur/ZiFy+ZERyziep29h54ICyV6eoMv3vHxo3x5hwUuo5G3VdknvA==" saltValue="M0eUVluUhBfZUXS8PczY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0.77</v>
      </c>
      <c r="E10" s="60">
        <f>IF(ISBLANK(comm_deliv), frac_children_health_facility,1)</f>
        <v>0.77</v>
      </c>
      <c r="F10" s="60">
        <f>IF(ISBLANK(comm_deliv), frac_children_health_facility,1)</f>
        <v>0.77</v>
      </c>
      <c r="G10" s="60">
        <f>IF(ISBLANK(comm_deliv), frac_children_health_facility,1)</f>
        <v>0.77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0.63700000000000001</v>
      </c>
      <c r="I18" s="60">
        <f>frac_PW_health_facility</f>
        <v>0.63700000000000001</v>
      </c>
      <c r="J18" s="60">
        <f>frac_PW_health_facility</f>
        <v>0.63700000000000001</v>
      </c>
      <c r="K18" s="60">
        <f>frac_PW_health_facility</f>
        <v>0.63700000000000001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0.46700000000000003</v>
      </c>
      <c r="M24" s="60">
        <f>famplan_unmet_need</f>
        <v>0.46700000000000003</v>
      </c>
      <c r="N24" s="60">
        <f>famplan_unmet_need</f>
        <v>0.46700000000000003</v>
      </c>
      <c r="O24" s="60">
        <f>famplan_unmet_need</f>
        <v>0.46700000000000003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0.29504431564025896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0.12644756384582528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0.12575802896118171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0.45275009155273405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Ud7B1C1zHd5d/2fRNbG30EhHVKxymG7xbDCcUBoRe8ggUV4b2XnqyTm+Bamz9RmaNCv1FSYr+cG6uq4TXFR9GA==" saltValue="kMk9onItLE8g/j8ifVhN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59OT7+GGeNBFbnqNBaoNbI7nJgrNvoErkA7Ep0bmcXH9+qp+aHxH82gXZyYsrNWaiT8I9mnr+oLs2/P2Ikr2qg==" saltValue="x74eDvsUdg43zl1pBT9CG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yxZJkzgjOaZjh2aD5NU1TkUoMLS2zjbnpVq7UhwKkhXKds6ZhqeMLk5lHrN2d/Nd9NTtjG9QmsTk2Oa39/yQQ==" saltValue="bkZAtg3b6wkTQpVlYQLA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9NneNfqbrWMaKmem1MSja6z+3w1aLTobmbxsFIE4EvUTC6itpvkwjPeqy2Cl9P/Hh5ZF30YzmI3MB/9GY3eicw==" saltValue="Mozsgb0cmJcq5DbJrD0Le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chO4XClI3Ti2sBJpMUSLhqg3mj3yOvDNd39fN5N6jaLFuu+K80gXpLWQpWv+BhHvcj5zatvchKNgZv5LO1ozQ==" saltValue="E+mmCUHnw36mdQz9jnX0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7eVsncxsx1vi83bjsvKuYrUShJo3I7oRfemrUn/ABZ6GoyukuY/tIJnkrSzV0j6ov5egxLZfkoIy529ToAvdw==" saltValue="JIaxq8q1Yiw+HmAyKSbat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392421.17879999988</v>
      </c>
      <c r="C2" s="49">
        <v>1157000</v>
      </c>
      <c r="D2" s="49">
        <v>1676000</v>
      </c>
      <c r="E2" s="49">
        <v>732000</v>
      </c>
      <c r="F2" s="49">
        <v>471000</v>
      </c>
      <c r="G2" s="17">
        <f t="shared" ref="G2:G11" si="0">C2+D2+E2+F2</f>
        <v>4036000</v>
      </c>
      <c r="H2" s="17">
        <f t="shared" ref="H2:H11" si="1">(B2 + stillbirth*B2/(1000-stillbirth))/(1-abortion)</f>
        <v>450985.97123465192</v>
      </c>
      <c r="I2" s="17">
        <f t="shared" ref="I2:I11" si="2">G2-H2</f>
        <v>3585014.0287653483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409782.53159999999</v>
      </c>
      <c r="C3" s="50">
        <v>1181000</v>
      </c>
      <c r="D3" s="50">
        <v>1816000</v>
      </c>
      <c r="E3" s="50">
        <v>754000</v>
      </c>
      <c r="F3" s="50">
        <v>485000</v>
      </c>
      <c r="G3" s="17">
        <f t="shared" si="0"/>
        <v>4236000</v>
      </c>
      <c r="H3" s="17">
        <f t="shared" si="1"/>
        <v>470938.32594292308</v>
      </c>
      <c r="I3" s="17">
        <f t="shared" si="2"/>
        <v>3765061.6740570767</v>
      </c>
    </row>
    <row r="4" spans="1:9" ht="15.75" customHeight="1" x14ac:dyDescent="0.2">
      <c r="A4" s="5">
        <f t="shared" si="3"/>
        <v>2023</v>
      </c>
      <c r="B4" s="49">
        <v>429701.86499999987</v>
      </c>
      <c r="C4" s="50">
        <v>1204000</v>
      </c>
      <c r="D4" s="50">
        <v>1952000</v>
      </c>
      <c r="E4" s="50">
        <v>771000</v>
      </c>
      <c r="F4" s="50">
        <v>500000</v>
      </c>
      <c r="G4" s="17">
        <f t="shared" si="0"/>
        <v>4427000</v>
      </c>
      <c r="H4" s="17">
        <f t="shared" si="1"/>
        <v>493830.41333539336</v>
      </c>
      <c r="I4" s="17">
        <f t="shared" si="2"/>
        <v>3933169.5866646068</v>
      </c>
    </row>
    <row r="5" spans="1:9" ht="15.75" customHeight="1" x14ac:dyDescent="0.2">
      <c r="A5" s="5">
        <f t="shared" si="3"/>
        <v>2024</v>
      </c>
      <c r="B5" s="49">
        <v>449674.5455999999</v>
      </c>
      <c r="C5" s="50">
        <v>1222000</v>
      </c>
      <c r="D5" s="50">
        <v>2069000</v>
      </c>
      <c r="E5" s="50">
        <v>785000</v>
      </c>
      <c r="F5" s="50">
        <v>519000</v>
      </c>
      <c r="G5" s="17">
        <f t="shared" si="0"/>
        <v>4595000</v>
      </c>
      <c r="H5" s="17">
        <f t="shared" si="1"/>
        <v>516783.8094443765</v>
      </c>
      <c r="I5" s="17">
        <f t="shared" si="2"/>
        <v>4078216.1905556237</v>
      </c>
    </row>
    <row r="6" spans="1:9" ht="15.75" customHeight="1" x14ac:dyDescent="0.2">
      <c r="A6" s="5">
        <f t="shared" si="3"/>
        <v>2025</v>
      </c>
      <c r="B6" s="49">
        <v>467822.01299999998</v>
      </c>
      <c r="C6" s="50">
        <v>1231000</v>
      </c>
      <c r="D6" s="50">
        <v>2158000</v>
      </c>
      <c r="E6" s="50">
        <v>794000</v>
      </c>
      <c r="F6" s="50">
        <v>542000</v>
      </c>
      <c r="G6" s="17">
        <f t="shared" si="0"/>
        <v>4725000</v>
      </c>
      <c r="H6" s="17">
        <f t="shared" si="1"/>
        <v>537639.59820650483</v>
      </c>
      <c r="I6" s="17">
        <f t="shared" si="2"/>
        <v>4187360.4017934953</v>
      </c>
    </row>
    <row r="7" spans="1:9" ht="15.75" customHeight="1" x14ac:dyDescent="0.2">
      <c r="A7" s="5">
        <f t="shared" si="3"/>
        <v>2026</v>
      </c>
      <c r="B7" s="49">
        <v>480535.56400000007</v>
      </c>
      <c r="C7" s="50">
        <v>1244000</v>
      </c>
      <c r="D7" s="50">
        <v>2241000</v>
      </c>
      <c r="E7" s="50">
        <v>801000</v>
      </c>
      <c r="F7" s="50">
        <v>568000</v>
      </c>
      <c r="G7" s="17">
        <f t="shared" si="0"/>
        <v>4854000</v>
      </c>
      <c r="H7" s="17">
        <f t="shared" si="1"/>
        <v>552250.51488309563</v>
      </c>
      <c r="I7" s="17">
        <f t="shared" si="2"/>
        <v>4301749.4851169046</v>
      </c>
    </row>
    <row r="8" spans="1:9" ht="15.75" customHeight="1" x14ac:dyDescent="0.2">
      <c r="A8" s="5">
        <f t="shared" si="3"/>
        <v>2027</v>
      </c>
      <c r="B8" s="49">
        <v>490941.87699999998</v>
      </c>
      <c r="C8" s="50">
        <v>1250000</v>
      </c>
      <c r="D8" s="50">
        <v>2302000</v>
      </c>
      <c r="E8" s="50">
        <v>803000</v>
      </c>
      <c r="F8" s="50">
        <v>598000</v>
      </c>
      <c r="G8" s="17">
        <f t="shared" si="0"/>
        <v>4953000</v>
      </c>
      <c r="H8" s="17">
        <f t="shared" si="1"/>
        <v>564209.86220891518</v>
      </c>
      <c r="I8" s="17">
        <f t="shared" si="2"/>
        <v>4388790.1377910851</v>
      </c>
    </row>
    <row r="9" spans="1:9" ht="15.75" customHeight="1" x14ac:dyDescent="0.2">
      <c r="A9" s="5">
        <f t="shared" si="3"/>
        <v>2028</v>
      </c>
      <c r="B9" s="49">
        <v>499456.12500000012</v>
      </c>
      <c r="C9" s="50">
        <v>1251000</v>
      </c>
      <c r="D9" s="50">
        <v>2347000</v>
      </c>
      <c r="E9" s="50">
        <v>803000</v>
      </c>
      <c r="F9" s="50">
        <v>630000</v>
      </c>
      <c r="G9" s="17">
        <f t="shared" si="0"/>
        <v>5031000</v>
      </c>
      <c r="H9" s="17">
        <f t="shared" si="1"/>
        <v>573994.77344982896</v>
      </c>
      <c r="I9" s="17">
        <f t="shared" si="2"/>
        <v>4457005.2265501712</v>
      </c>
    </row>
    <row r="10" spans="1:9" ht="15.75" customHeight="1" x14ac:dyDescent="0.2">
      <c r="A10" s="5">
        <f t="shared" si="3"/>
        <v>2029</v>
      </c>
      <c r="B10" s="49">
        <v>506833.04700000008</v>
      </c>
      <c r="C10" s="50">
        <v>1250000</v>
      </c>
      <c r="D10" s="50">
        <v>2379000</v>
      </c>
      <c r="E10" s="50">
        <v>799000</v>
      </c>
      <c r="F10" s="50">
        <v>661000</v>
      </c>
      <c r="G10" s="17">
        <f t="shared" si="0"/>
        <v>5089000</v>
      </c>
      <c r="H10" s="17">
        <f t="shared" si="1"/>
        <v>582472.6245766863</v>
      </c>
      <c r="I10" s="17">
        <f t="shared" si="2"/>
        <v>4506527.375423314</v>
      </c>
    </row>
    <row r="11" spans="1:9" ht="15.75" customHeight="1" x14ac:dyDescent="0.2">
      <c r="A11" s="5">
        <f t="shared" si="3"/>
        <v>2030</v>
      </c>
      <c r="B11" s="49">
        <v>513614.22399999999</v>
      </c>
      <c r="C11" s="50">
        <v>1247000</v>
      </c>
      <c r="D11" s="50">
        <v>2404000</v>
      </c>
      <c r="E11" s="50">
        <v>795000</v>
      </c>
      <c r="F11" s="50">
        <v>687000</v>
      </c>
      <c r="G11" s="17">
        <f t="shared" si="0"/>
        <v>5133000</v>
      </c>
      <c r="H11" s="17">
        <f t="shared" si="1"/>
        <v>590265.82193879317</v>
      </c>
      <c r="I11" s="17">
        <f t="shared" si="2"/>
        <v>4542734.1780612068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2Yf5M1zhRJR7AhJs+gaLRgEjCaA2uaR0dH2IyDtsex4ILItJK+Jb00hiLFO5KAMvKPuub1if6zEOyS0XG2SsDw==" saltValue="trXWN70K6ZOO79zJpVZLx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7Y0Q5MQMS5DAMrDswt9gpCBuQyIU/MP/2JniPsDcgyq6l1nxrT0GjnQoVXaCREdn6kAYWn6blGvfQSR2iIcJ9A==" saltValue="6JfMktYP70tPGFigTvCgG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cg6+T3oARpXjV0FTlgPdTCaBv7+BIDO7mPzBR7SwUE1aYWFQ2heljFQb14MCHcJndOzky0pt4c4neW7Rp/HKA==" saltValue="WFx2nbdIhkoEDscE2SKF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u8UeL4uzz6WujCE6wvXoG5HGoDMTghXsHocHq4QsJk9MnpaxmWQ1M0Q41SyPev7EbL5O2F20595dLtwJXTJ+tw==" saltValue="918165wEXqjWz5PfNPUV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KTNuLer9IStvzcZFtHzh5cTmcnKeMdiOO7iDlP3sx6tJxiw3Bfdpbdy2mURtXdrpsuYbpwrd7ARLMTy+MjUHw==" saltValue="MogO7oPfo9Cw6kOuab13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8CV3gnOUO4Z+KOSjXiH/DNjvV0/FUMV+YVBmC8xerSYpglRcP+6ox84S/my+UQVzCx9uK11Ixk0Fb/20UzeKiQ==" saltValue="Mw6GSWRKTDRkWhFydW1R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V98L21TTf9H2SObzeGPK8vmSjcxzSn92ijKhw+ux7i/iF0WJfwt88NZhc+7cs1Ai9mlq0IBMbdcEFwdcrhd7UA==" saltValue="YGCgyWvbHZFnKC3x4+2I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c7WAYkh9pFBPhMhalDfbKTFwEzCCbT7iUaYKS8lJiLwF7TXpzM6mZTrLgET3HsWCZepnNUR8+FGLz5JmZkB4Yg==" saltValue="iVPeFmVsTAEoXO1ByYbd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f1cs77T6a2494gs+2wPLjXCOupfkU3cd8x4rafWA0yViuGEciwG6kkTR9tU9ngz4/9Ah3C+XYPGeL4IoYei2w==" saltValue="BhYI1LKZtat68UqM8Ng3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IIk+cuc++xt43xrmMFYO1su+9G6wd0YTibBxY34rq1WbGRvtTGTm+T+o7Hl/YqdZwGwuFJ/nnavP6wqe3BDFA==" saltValue="Ba1j4h9S8DjHgZKUvhRys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0.15674200299506441</v>
      </c>
    </row>
    <row r="5" spans="1:8" ht="15.75" customHeight="1" x14ac:dyDescent="0.2">
      <c r="B5" s="19" t="s">
        <v>80</v>
      </c>
      <c r="C5" s="101">
        <v>2.5581404940566779E-3</v>
      </c>
    </row>
    <row r="6" spans="1:8" ht="15.75" customHeight="1" x14ac:dyDescent="0.2">
      <c r="B6" s="19" t="s">
        <v>81</v>
      </c>
      <c r="C6" s="101">
        <v>0.18902452665792679</v>
      </c>
    </row>
    <row r="7" spans="1:8" ht="15.75" customHeight="1" x14ac:dyDescent="0.2">
      <c r="B7" s="19" t="s">
        <v>82</v>
      </c>
      <c r="C7" s="101">
        <v>0.43305943212979531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0.1610509257617517</v>
      </c>
    </row>
    <row r="10" spans="1:8" ht="15.75" customHeight="1" x14ac:dyDescent="0.2">
      <c r="B10" s="19" t="s">
        <v>85</v>
      </c>
      <c r="C10" s="101">
        <v>5.7564971961404997E-2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">
      <c r="B15" s="19" t="s">
        <v>88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">
      <c r="B16" s="19" t="s">
        <v>89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">
      <c r="B21" s="19" t="s">
        <v>94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">
      <c r="B22" s="19" t="s">
        <v>95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5.7343604999999999E-2</v>
      </c>
    </row>
    <row r="27" spans="1:8" ht="15.75" customHeight="1" x14ac:dyDescent="0.2">
      <c r="B27" s="19" t="s">
        <v>102</v>
      </c>
      <c r="C27" s="101">
        <v>1.4167997E-2</v>
      </c>
    </row>
    <row r="28" spans="1:8" ht="15.75" customHeight="1" x14ac:dyDescent="0.2">
      <c r="B28" s="19" t="s">
        <v>103</v>
      </c>
      <c r="C28" s="101">
        <v>0.101559973</v>
      </c>
    </row>
    <row r="29" spans="1:8" ht="15.75" customHeight="1" x14ac:dyDescent="0.2">
      <c r="B29" s="19" t="s">
        <v>104</v>
      </c>
      <c r="C29" s="101">
        <v>0.21960849700000001</v>
      </c>
    </row>
    <row r="30" spans="1:8" ht="15.75" customHeight="1" x14ac:dyDescent="0.2">
      <c r="B30" s="19" t="s">
        <v>2</v>
      </c>
      <c r="C30" s="101">
        <v>5.5062585999999997E-2</v>
      </c>
    </row>
    <row r="31" spans="1:8" ht="15.75" customHeight="1" x14ac:dyDescent="0.2">
      <c r="B31" s="19" t="s">
        <v>105</v>
      </c>
      <c r="C31" s="101">
        <v>0.14229177300000001</v>
      </c>
    </row>
    <row r="32" spans="1:8" ht="15.75" customHeight="1" x14ac:dyDescent="0.2">
      <c r="B32" s="19" t="s">
        <v>106</v>
      </c>
      <c r="C32" s="101">
        <v>3.0837276E-2</v>
      </c>
    </row>
    <row r="33" spans="2:3" ht="15.75" customHeight="1" x14ac:dyDescent="0.2">
      <c r="B33" s="19" t="s">
        <v>107</v>
      </c>
      <c r="C33" s="101">
        <v>8.2024560999999996E-2</v>
      </c>
    </row>
    <row r="34" spans="2:3" ht="15.75" customHeight="1" x14ac:dyDescent="0.2">
      <c r="B34" s="19" t="s">
        <v>108</v>
      </c>
      <c r="C34" s="101">
        <v>0.29710373299999998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jbiaRkIT/jcfvPiiC/i6Jc7HfU66ojMkElU2x+8zMCDkFNG0wfS3mUGQ78zSfY23ngUv5UAQXKxeHDqTFIYpxQ==" saltValue="cz+MNDMN8uEk4wTjabWvM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">
      <c r="B4" s="5" t="s">
        <v>114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">
      <c r="B5" s="5" t="s">
        <v>115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">
      <c r="B10" s="5" t="s">
        <v>119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">
      <c r="B11" s="5" t="s">
        <v>120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0.47549585524999999</v>
      </c>
      <c r="D14" s="54">
        <v>0.47235857479600002</v>
      </c>
      <c r="E14" s="54">
        <v>0.47235857479600002</v>
      </c>
      <c r="F14" s="54">
        <v>0.37734795349299999</v>
      </c>
      <c r="G14" s="54">
        <v>0.37734795349299999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0.26133632601224199</v>
      </c>
      <c r="D15" s="52">
        <f t="shared" si="0"/>
        <v>0.25961205157647999</v>
      </c>
      <c r="E15" s="52">
        <f t="shared" si="0"/>
        <v>0.25961205157647999</v>
      </c>
      <c r="F15" s="52">
        <f t="shared" si="0"/>
        <v>0.20739345402338072</v>
      </c>
      <c r="G15" s="52">
        <f t="shared" si="0"/>
        <v>0.20739345402338072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4cGllsPlF/nPTiicIaXgq1yj3eAwvTuSMxBb3d5w3YdkIlMPMzwRxn3gIDVXRe8xpWFsyY81r3n43VWX7WURYw==" saltValue="LLiMX16Wo4ncLyymOzBC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0.16455739999999999</v>
      </c>
      <c r="D2" s="53">
        <v>7.7588900000000002E-2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0.2648297</v>
      </c>
      <c r="D3" s="53">
        <v>0.15188209999999999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>
        <v>0</v>
      </c>
    </row>
    <row r="5" spans="1:7" x14ac:dyDescent="0.2">
      <c r="B5" s="3" t="s">
        <v>132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SFgRlFt3gJGuZTEquOTXNQ23y24ZMn13m7GPscLIOo28VpPGir1tulC6vWk6m/lihMC01dulrwMA+/BlJbd5vA==" saltValue="EfnOFeKe6yPV8fNIIgt2P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OowGRc4eXHbZQ/sYWfdaUV+UKxl4eg+Hzov/zvppazseyIYsNmk5J+zvEuFU++k7Oce1E0S7FTiHF/gL+Jbxg==" saltValue="gfPHs4V0zFZxKJIh/pXJ4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3zljsKOtcF4FD1FP9qj6bgFS+KS72VY2Afyep3Bh5mkEP8yZxyo6hvdc8fagwNnQAHjRvwQHGrOhEIjG2iAPDg==" saltValue="4tqPr7RxEoohpvSy52/9b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OOmlQjFqF45//dt12SJUKLQBjG0cqzgYfegl+LDG2gcj6SlD3481YVAmNhelLbP5VWMjfCLWKDoetSUES1rZZw==" saltValue="Vcyq9yhchlxLT+4hKYQ+K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9fBFI+JQU3dxNohvNzZr7+cIVwTE+KI9ZR9lptfA23eJiIYMAmlYSHp0V3jm9fVth6OMwXgK/gSmII5sJ6swIA==" saltValue="TKYyM9EK+G9g2wPPINgmK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2023-01-27T03:43:14Z</dcterms:modified>
</cp:coreProperties>
</file>