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331D65D-28FB-4F83-B3D3-18EE57ABD637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<sst xmlns="http://schemas.openxmlformats.org/spreadsheetml/2006/main" count="1109" uniqueCount="272">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</sst>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4662792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0.67299999999999993</v>
      </c>
    </row>
    <row r="12" spans="1:3" ht="15" customHeight="1">
      <c r="B12" s="7" t="s">
        <v>109</v>
      </c>
      <c r="C12" s="66">
        <v>0.66400000000000003</v>
      </c>
    </row>
    <row r="13" spans="1:3" ht="15" customHeight="1">
      <c r="B13" s="7" t="s">
        <v>110</v>
      </c>
      <c r="C13" s="66">
        <v>0.22800000000000001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2.9900000000000003E-2</v>
      </c>
    </row>
    <row r="24" spans="1:3" ht="15" customHeight="1">
      <c r="B24" s="20" t="s">
        <v>102</v>
      </c>
      <c r="C24" s="67">
        <v>0.41</v>
      </c>
    </row>
    <row r="25" spans="1:3" ht="15" customHeight="1">
      <c r="B25" s="20" t="s">
        <v>103</v>
      </c>
      <c r="C25" s="67">
        <v>0.46340000000000003</v>
      </c>
    </row>
    <row r="26" spans="1:3" ht="15" customHeight="1">
      <c r="B26" s="20" t="s">
        <v>104</v>
      </c>
      <c r="C26" s="67">
        <v>9.6699999999999994E-2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14.9</v>
      </c>
    </row>
    <row r="38" spans="1:5" ht="15" customHeight="1">
      <c r="B38" s="16" t="s">
        <v>91</v>
      </c>
      <c r="C38" s="68">
        <v>20.6</v>
      </c>
      <c r="D38" s="17"/>
      <c r="E38" s="18"/>
    </row>
    <row r="39" spans="1:5" ht="15" customHeight="1">
      <c r="B39" s="16" t="s">
        <v>90</v>
      </c>
      <c r="C39" s="68">
        <v>24</v>
      </c>
      <c r="D39" s="17"/>
      <c r="E39" s="17"/>
    </row>
    <row r="40" spans="1:5" ht="15" customHeight="1">
      <c r="B40" s="16" t="s">
        <v>171</v>
      </c>
      <c r="C40" s="68">
        <v>1.4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1.1899999999999999E-2</v>
      </c>
      <c r="D45" s="17"/>
    </row>
    <row r="46" spans="1:5" ht="15.75" customHeight="1">
      <c r="B46" s="16" t="s">
        <v>11</v>
      </c>
      <c r="C46" s="67">
        <v>6.2E-2</v>
      </c>
      <c r="D46" s="17"/>
    </row>
    <row r="47" spans="1:5" ht="15.75" customHeight="1">
      <c r="B47" s="16" t="s">
        <v>12</v>
      </c>
      <c r="C47" s="67">
        <v>9.4200000000000006E-2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2.5932826880975002</v>
      </c>
      <c r="D51" s="17"/>
    </row>
    <row r="52" spans="1:4" ht="15" customHeight="1">
      <c r="B52" s="16" t="s">
        <v>125</v>
      </c>
      <c r="C52" s="65">
        <v>2.85386448633</v>
      </c>
    </row>
    <row r="53" spans="1:4" ht="15.75" customHeight="1">
      <c r="B53" s="16" t="s">
        <v>126</v>
      </c>
      <c r="C53" s="65">
        <v>2.85386448633</v>
      </c>
    </row>
    <row r="54" spans="1:4" ht="15.75" customHeight="1">
      <c r="B54" s="16" t="s">
        <v>127</v>
      </c>
      <c r="C54" s="65">
        <v>1.6332432417499998</v>
      </c>
    </row>
    <row r="55" spans="1:4" ht="15.75" customHeight="1">
      <c r="B55" s="16" t="s">
        <v>128</v>
      </c>
      <c r="C55" s="65">
        <v>1.6332432417499998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0.49783122320881246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8.1900000000000001E-2</v>
      </c>
      <c r="E3" s="26">
        <f>frac_mam_12_23months * 2.6</f>
        <v>5.2519999999999997E-2</v>
      </c>
      <c r="F3" s="26">
        <f>frac_mam_24_59months * 2.6</f>
        <v>5.0700000000000002E-2</v>
      </c>
    </row>
    <row r="4" spans="1:6" ht="15.75" customHeight="1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4.342E-2</v>
      </c>
      <c r="E4" s="26">
        <f>frac_sam_12_23months * 2.6</f>
        <v>2.2542779999999998E-2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1039425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1218253.6752425255</v>
      </c>
      <c r="I2" s="22">
        <f>G2-H2</f>
        <v>9815746.3247574754</v>
      </c>
    </row>
    <row r="3" spans="1:9" ht="15.75" customHeight="1">
      <c r="A3" s="92">
        <f t="shared" ref="A3:A40" si="2">IF($A$2+ROW(A3)-2&lt;=end_year,A2+1,"")</f>
        <v>2020</v>
      </c>
      <c r="B3" s="74">
        <v>1028541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1205497.1290738846</v>
      </c>
      <c r="I3" s="22">
        <f t="shared" ref="I3:I15" si="3">G3-H3</f>
        <v>9936502.8709261157</v>
      </c>
    </row>
    <row r="4" spans="1:9" ht="15.75" customHeight="1">
      <c r="A4" s="92">
        <f t="shared" si="2"/>
        <v>2021</v>
      </c>
      <c r="B4" s="74">
        <v>1015501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1190213.6522235468</v>
      </c>
      <c r="I4" s="22">
        <f t="shared" si="3"/>
        <v>10054786.347776454</v>
      </c>
    </row>
    <row r="5" spans="1:9" ht="15.75" customHeight="1">
      <c r="A5" s="92">
        <f t="shared" si="2"/>
        <v>2022</v>
      </c>
      <c r="B5" s="74">
        <v>1005581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1178586.9581778906</v>
      </c>
      <c r="I5" s="22">
        <f t="shared" si="3"/>
        <v>10174413.041822109</v>
      </c>
    </row>
    <row r="6" spans="1:9" ht="15.75" customHeight="1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4.610655E-3</v>
      </c>
    </row>
    <row r="4" spans="1:8" ht="15.75" customHeight="1">
      <c r="B4" s="24" t="s">
        <v>7</v>
      </c>
      <c r="C4" s="76">
        <v>3.3362981658516574E-2</v>
      </c>
    </row>
    <row r="5" spans="1:8" ht="15.75" customHeight="1">
      <c r="B5" s="24" t="s">
        <v>8</v>
      </c>
      <c r="C5" s="76">
        <v>3.5370159488293598E-2</v>
      </c>
    </row>
    <row r="6" spans="1:8" ht="15.75" customHeight="1">
      <c r="B6" s="24" t="s">
        <v>10</v>
      </c>
      <c r="C6" s="76">
        <v>5.4311683917489056E-2</v>
      </c>
    </row>
    <row r="7" spans="1:8" ht="15.75" customHeight="1">
      <c r="B7" s="24" t="s">
        <v>13</v>
      </c>
      <c r="C7" s="76">
        <v>0.37549344467990303</v>
      </c>
    </row>
    <row r="8" spans="1:8" ht="15.75" customHeight="1">
      <c r="B8" s="24" t="s">
        <v>14</v>
      </c>
      <c r="C8" s="76">
        <v>2.1260870138893047E-5</v>
      </c>
    </row>
    <row r="9" spans="1:8" ht="15.75" customHeight="1">
      <c r="B9" s="24" t="s">
        <v>27</v>
      </c>
      <c r="C9" s="76">
        <v>0.31202310449283072</v>
      </c>
    </row>
    <row r="10" spans="1:8" ht="15.75" customHeight="1">
      <c r="B10" s="24" t="s">
        <v>15</v>
      </c>
      <c r="C10" s="76">
        <v>0.1848067098928281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4.6199999999999998E-2</v>
      </c>
    </row>
    <row r="27" spans="1:8" ht="15.75" customHeight="1">
      <c r="B27" s="24" t="s">
        <v>39</v>
      </c>
      <c r="C27" s="76">
        <v>2.7200000000000002E-2</v>
      </c>
    </row>
    <row r="28" spans="1:8" ht="15.75" customHeight="1">
      <c r="B28" s="24" t="s">
        <v>40</v>
      </c>
      <c r="C28" s="76">
        <v>0.193</v>
      </c>
    </row>
    <row r="29" spans="1:8" ht="15.75" customHeight="1">
      <c r="B29" s="24" t="s">
        <v>41</v>
      </c>
      <c r="C29" s="76">
        <v>0.1512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3.0299999999999997E-2</v>
      </c>
    </row>
    <row r="32" spans="1:8" ht="15.75" customHeight="1">
      <c r="B32" s="24" t="s">
        <v>44</v>
      </c>
      <c r="C32" s="76">
        <v>8.4399999999999989E-2</v>
      </c>
    </row>
    <row r="33" spans="2:3" ht="15.75" customHeight="1">
      <c r="B33" s="24" t="s">
        <v>45</v>
      </c>
      <c r="C33" s="76">
        <v>0.1699</v>
      </c>
    </row>
    <row r="34" spans="2:3" ht="15.75" customHeight="1">
      <c r="B34" s="24" t="s">
        <v>46</v>
      </c>
      <c r="C34" s="76">
        <v>0.2475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0.74870000000000003</v>
      </c>
      <c r="D2" s="77">
        <v>0.74870000000000003</v>
      </c>
      <c r="E2" s="77">
        <v>0.79239999999999999</v>
      </c>
      <c r="F2" s="77">
        <v>0.66439999999999999</v>
      </c>
      <c r="G2" s="77">
        <v>0.65200000000000002</v>
      </c>
    </row>
    <row r="3" spans="1:15" ht="15.75" customHeight="1">
      <c r="A3" s="5"/>
      <c r="B3" s="11" t="s">
        <v>118</v>
      </c>
      <c r="C3" s="77">
        <v>0.1507</v>
      </c>
      <c r="D3" s="77">
        <v>0.1507</v>
      </c>
      <c r="E3" s="77">
        <v>0.1258</v>
      </c>
      <c r="F3" s="77">
        <v>0.19820000000000002</v>
      </c>
      <c r="G3" s="77">
        <v>0.22870000000000001</v>
      </c>
    </row>
    <row r="4" spans="1:15" ht="15.75" customHeight="1">
      <c r="A4" s="5"/>
      <c r="B4" s="11" t="s">
        <v>116</v>
      </c>
      <c r="C4" s="78">
        <v>5.6100000000000004E-2</v>
      </c>
      <c r="D4" s="78">
        <v>5.6100000000000004E-2</v>
      </c>
      <c r="E4" s="78">
        <v>5.21E-2</v>
      </c>
      <c r="F4" s="78">
        <v>8.4700000000000011E-2</v>
      </c>
      <c r="G4" s="78">
        <v>8.199999999999999E-2</v>
      </c>
    </row>
    <row r="5" spans="1:15" ht="15.75" customHeight="1">
      <c r="A5" s="5"/>
      <c r="B5" s="11" t="s">
        <v>119</v>
      </c>
      <c r="C5" s="78">
        <v>4.4500000000000005E-2</v>
      </c>
      <c r="D5" s="78">
        <v>4.4500000000000005E-2</v>
      </c>
      <c r="E5" s="78">
        <v>2.9700000000000001E-2</v>
      </c>
      <c r="F5" s="78">
        <v>5.2600000000000001E-2</v>
      </c>
      <c r="G5" s="78">
        <v>3.7200000000000004E-2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0.87400000000000011</v>
      </c>
      <c r="F8" s="77">
        <v>0.91159999999999997</v>
      </c>
      <c r="G8" s="77">
        <v>0.90599999999999992</v>
      </c>
    </row>
    <row r="9" spans="1:15" ht="15.75" customHeight="1">
      <c r="B9" s="7" t="s">
        <v>121</v>
      </c>
      <c r="C9" s="77">
        <v>0.1143</v>
      </c>
      <c r="D9" s="77">
        <v>0.1143</v>
      </c>
      <c r="E9" s="77">
        <v>7.7800000000000008E-2</v>
      </c>
      <c r="F9" s="77">
        <v>5.9500000000000004E-2</v>
      </c>
      <c r="G9" s="77">
        <v>6.6299999999999998E-2</v>
      </c>
    </row>
    <row r="10" spans="1:15" ht="15.75" customHeight="1">
      <c r="B10" s="7" t="s">
        <v>122</v>
      </c>
      <c r="C10" s="78">
        <v>7.6100000000000001E-2</v>
      </c>
      <c r="D10" s="78">
        <v>7.6100000000000001E-2</v>
      </c>
      <c r="E10" s="78">
        <v>3.15E-2</v>
      </c>
      <c r="F10" s="78">
        <v>2.0199999999999999E-2</v>
      </c>
      <c r="G10" s="78">
        <v>1.95E-2</v>
      </c>
    </row>
    <row r="11" spans="1:15" ht="15.75" customHeight="1">
      <c r="B11" s="7" t="s">
        <v>123</v>
      </c>
      <c r="C11" s="78">
        <v>4.9400000000000006E-2</v>
      </c>
      <c r="D11" s="78">
        <v>4.9400000000000006E-2</v>
      </c>
      <c r="E11" s="78">
        <v>1.67E-2</v>
      </c>
      <c r="F11" s="78">
        <v>8.6702999999999988E-3</v>
      </c>
      <c r="G11" s="78">
        <v>8.2328000000000002E-3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0.35822000000000004</v>
      </c>
      <c r="M14" s="80">
        <v>0.35822000000000004</v>
      </c>
      <c r="N14" s="80">
        <v>0.35822000000000004</v>
      </c>
      <c r="O14" s="80">
        <v>0.35822000000000004</v>
      </c>
    </row>
    <row r="15" spans="1:15" ht="15.75" customHeight="1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0.17833310077786083</v>
      </c>
      <c r="M15" s="77">
        <f t="shared" si="0"/>
        <v>0.17833310077786083</v>
      </c>
      <c r="N15" s="77">
        <f t="shared" si="0"/>
        <v>0.17833310077786083</v>
      </c>
      <c r="O15" s="77">
        <f t="shared" si="0"/>
        <v>0.17833310077786083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0.48149999999999998</v>
      </c>
      <c r="D2" s="78">
        <v>0.2114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0.25679999999999997</v>
      </c>
      <c r="D3" s="78">
        <v>0.218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0.1827</v>
      </c>
      <c r="D4" s="78">
        <v>0.33340000000000003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7.900000000000007E-2</v>
      </c>
      <c r="D5" s="77">
        <f t="shared" ref="D5:G5" si="0">1-SUM(D2:D4)</f>
        <v>0.23719999999999997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>
        <v>0.1186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4.0099999999999997E-2</v>
      </c>
      <c r="D4" s="28">
        <v>3.9900000000000005E-2</v>
      </c>
      <c r="E4" s="28">
        <v>3.9800000000000002E-2</v>
      </c>
      <c r="F4" s="28">
        <v>3.9800000000000002E-2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0.35822000000000004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0.2114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21.292000000000002</v>
      </c>
      <c r="D13" s="28">
        <v>20.702999999999999</v>
      </c>
      <c r="E13" s="28">
        <v>20.039000000000001</v>
      </c>
      <c r="F13" s="28">
        <v>19.466999999999999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415.19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0.73</v>
      </c>
      <c r="E17" s="86" t="s">
        <v>201</v>
      </c>
    </row>
    <row r="18" spans="1:5" ht="15.75" customHeight="1">
      <c r="A18" s="53" t="s">
        <v>175</v>
      </c>
      <c r="B18" s="85">
        <v>0.21100000000000002</v>
      </c>
      <c r="C18" s="85">
        <v>0.95</v>
      </c>
      <c r="D18" s="86">
        <v>9.58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10.15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7.52</v>
      </c>
      <c r="E27" s="86" t="s">
        <v>201</v>
      </c>
    </row>
    <row r="28" spans="1:5" ht="15.75" customHeight="1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2020-08-31T01:04:13Z</dcterms:modified>
</cp:coreProperties>
</file>