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F0990FB-D511-4B9F-8CC2-E4E52959F65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<sst xmlns="http://schemas.openxmlformats.org/spreadsheetml/2006/main" count="1109" uniqueCount="272">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</sst>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578887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0.96395172119140593</v>
      </c>
    </row>
    <row r="11" spans="1:3" ht="15" customHeight="1">
      <c r="B11" s="7" t="s">
        <v>108</v>
      </c>
      <c r="C11" s="66">
        <v>0.997</v>
      </c>
    </row>
    <row r="12" spans="1:3" ht="15" customHeight="1">
      <c r="B12" s="7" t="s">
        <v>109</v>
      </c>
      <c r="C12" s="66">
        <v>0.93400000000000005</v>
      </c>
    </row>
    <row r="13" spans="1:3" ht="15" customHeight="1">
      <c r="B13" s="7" t="s">
        <v>110</v>
      </c>
      <c r="C13" s="66">
        <v>0.25800000000000001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5.7300000000000004E-2</v>
      </c>
    </row>
    <row r="24" spans="1:3" ht="15" customHeight="1">
      <c r="B24" s="20" t="s">
        <v>102</v>
      </c>
      <c r="C24" s="67">
        <v>0.57350000000000001</v>
      </c>
    </row>
    <row r="25" spans="1:3" ht="15" customHeight="1">
      <c r="B25" s="20" t="s">
        <v>103</v>
      </c>
      <c r="C25" s="67">
        <v>0.35089999999999999</v>
      </c>
    </row>
    <row r="26" spans="1:3" ht="15" customHeight="1">
      <c r="B26" s="20" t="s">
        <v>104</v>
      </c>
      <c r="C26" s="67">
        <v>1.83E-2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1.5</v>
      </c>
    </row>
    <row r="38" spans="1:5" ht="15" customHeight="1">
      <c r="B38" s="16" t="s">
        <v>91</v>
      </c>
      <c r="C38" s="68">
        <v>2.8</v>
      </c>
      <c r="D38" s="17"/>
      <c r="E38" s="18"/>
    </row>
    <row r="39" spans="1:5" ht="15" customHeight="1">
      <c r="B39" s="16" t="s">
        <v>90</v>
      </c>
      <c r="C39" s="68">
        <v>3.7</v>
      </c>
      <c r="D39" s="17"/>
      <c r="E39" s="17"/>
    </row>
    <row r="40" spans="1:5" ht="15" customHeight="1">
      <c r="B40" s="16" t="s">
        <v>171</v>
      </c>
      <c r="C40" s="68">
        <v>0.04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1.3548203562275001</v>
      </c>
      <c r="D51" s="17"/>
    </row>
    <row r="52" spans="1:4" ht="15" customHeight="1">
      <c r="B52" s="16" t="s">
        <v>125</v>
      </c>
      <c r="C52" s="65">
        <v>1.2762358254699999</v>
      </c>
    </row>
    <row r="53" spans="1:4" ht="15.75" customHeight="1">
      <c r="B53" s="16" t="s">
        <v>126</v>
      </c>
      <c r="C53" s="65">
        <v>1.2762358254699999</v>
      </c>
    </row>
    <row r="54" spans="1:4" ht="15.75" customHeight="1">
      <c r="B54" s="16" t="s">
        <v>127</v>
      </c>
      <c r="C54" s="65">
        <v>0.89422657546799988</v>
      </c>
    </row>
    <row r="55" spans="1:4" ht="15.75" customHeight="1">
      <c r="B55" s="16" t="s">
        <v>128</v>
      </c>
      <c r="C55" s="65">
        <v>0.89422657546799988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0.59449710643648646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2.7300000000000001E-2</v>
      </c>
      <c r="E3" s="26">
        <f>frac_mam_12_23months * 2.6</f>
        <v>3.6561200000000001E-3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1.7486040000000001E-2</v>
      </c>
      <c r="E4" s="26">
        <f>frac_sam_12_23months * 2.6</f>
        <v>3.3277399999999996E-3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112595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129808.9671312789</v>
      </c>
      <c r="I2" s="22">
        <f>G2-H2</f>
        <v>2033191.0328687211</v>
      </c>
    </row>
    <row r="3" spans="1:9" ht="15.75" customHeight="1">
      <c r="A3" s="92">
        <f t="shared" ref="A3:A40" si="2">IF($A$2+ROW(A3)-2&lt;=end_year,A2+1,"")</f>
        <v>2020</v>
      </c>
      <c r="B3" s="74">
        <v>110304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127167.71002663163</v>
      </c>
      <c r="I3" s="22">
        <f t="shared" ref="I3:I15" si="3">G3-H3</f>
        <v>2015832.2899733684</v>
      </c>
    </row>
    <row r="4" spans="1:9" ht="15.75" customHeight="1">
      <c r="A4" s="92">
        <f t="shared" si="2"/>
        <v>2021</v>
      </c>
      <c r="B4" s="74">
        <v>107036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123400.0853134115</v>
      </c>
      <c r="I4" s="22">
        <f t="shared" si="3"/>
        <v>1998599.9146865886</v>
      </c>
    </row>
    <row r="5" spans="1:9" ht="15.75" customHeight="1">
      <c r="A5" s="92">
        <f t="shared" si="2"/>
        <v>2022</v>
      </c>
      <c r="B5" s="74">
        <v>103840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119715.46824381189</v>
      </c>
      <c r="I5" s="22">
        <f t="shared" si="3"/>
        <v>1982284.531756188</v>
      </c>
    </row>
    <row r="6" spans="1:9" ht="15.75" customHeight="1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1.5556672499999998E-3</v>
      </c>
    </row>
    <row r="4" spans="1:8" ht="15.75" customHeight="1">
      <c r="B4" s="24" t="s">
        <v>7</v>
      </c>
      <c r="C4" s="76">
        <v>0.103368715348678</v>
      </c>
    </row>
    <row r="5" spans="1:8" ht="15.75" customHeight="1">
      <c r="B5" s="24" t="s">
        <v>8</v>
      </c>
      <c r="C5" s="76">
        <v>3.3877446058927924E-2</v>
      </c>
    </row>
    <row r="6" spans="1:8" ht="15.75" customHeight="1">
      <c r="B6" s="24" t="s">
        <v>10</v>
      </c>
      <c r="C6" s="76">
        <v>0.15170133606559125</v>
      </c>
    </row>
    <row r="7" spans="1:8" ht="15.75" customHeight="1">
      <c r="B7" s="24" t="s">
        <v>13</v>
      </c>
      <c r="C7" s="76">
        <v>0.15810734833112899</v>
      </c>
    </row>
    <row r="8" spans="1:8" ht="15.75" customHeight="1">
      <c r="B8" s="24" t="s">
        <v>14</v>
      </c>
      <c r="C8" s="76">
        <v>4.5157995770641645E-7</v>
      </c>
    </row>
    <row r="9" spans="1:8" ht="15.75" customHeight="1">
      <c r="B9" s="24" t="s">
        <v>27</v>
      </c>
      <c r="C9" s="76">
        <v>0.29426926866911002</v>
      </c>
    </row>
    <row r="10" spans="1:8" ht="15.75" customHeight="1">
      <c r="B10" s="24" t="s">
        <v>15</v>
      </c>
      <c r="C10" s="76">
        <v>0.25711976669660608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5.7999999999999996E-2</v>
      </c>
    </row>
    <row r="28" spans="1:8" ht="15.75" customHeight="1">
      <c r="B28" s="24" t="s">
        <v>40</v>
      </c>
      <c r="C28" s="76">
        <v>0.12039999999999999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0.1323</v>
      </c>
    </row>
    <row r="33" spans="2:3" ht="15.75" customHeight="1">
      <c r="B33" s="24" t="s">
        <v>45</v>
      </c>
      <c r="C33" s="76">
        <v>0.1249</v>
      </c>
    </row>
    <row r="34" spans="2:3" ht="15.75" customHeight="1">
      <c r="B34" s="24" t="s">
        <v>46</v>
      </c>
      <c r="C34" s="76">
        <v>0.22760000000000002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0.79530000000000001</v>
      </c>
      <c r="D2" s="77">
        <v>0.79530000000000001</v>
      </c>
      <c r="E2" s="77">
        <v>0.86030000000000006</v>
      </c>
      <c r="F2" s="77">
        <v>0.81059999999999999</v>
      </c>
      <c r="G2" s="77">
        <v>0.83160000000000001</v>
      </c>
    </row>
    <row r="3" spans="1:15" ht="15.75" customHeight="1">
      <c r="A3" s="5"/>
      <c r="B3" s="11" t="s">
        <v>118</v>
      </c>
      <c r="C3" s="77">
        <v>0.1164</v>
      </c>
      <c r="D3" s="77">
        <v>0.1164</v>
      </c>
      <c r="E3" s="77">
        <v>7.8799999999999995E-2</v>
      </c>
      <c r="F3" s="77">
        <v>0.14990000000000001</v>
      </c>
      <c r="G3" s="77">
        <v>0.1323</v>
      </c>
    </row>
    <row r="4" spans="1:15" ht="15.75" customHeight="1">
      <c r="A4" s="5"/>
      <c r="B4" s="11" t="s">
        <v>116</v>
      </c>
      <c r="C4" s="78">
        <v>7.9699999999999993E-2</v>
      </c>
      <c r="D4" s="78">
        <v>7.9699999999999993E-2</v>
      </c>
      <c r="E4" s="78">
        <v>2.3599999999999999E-2</v>
      </c>
      <c r="F4" s="78">
        <v>2.18E-2</v>
      </c>
      <c r="G4" s="78">
        <v>2.86E-2</v>
      </c>
    </row>
    <row r="5" spans="1:15" ht="15.75" customHeight="1">
      <c r="A5" s="5"/>
      <c r="B5" s="11" t="s">
        <v>119</v>
      </c>
      <c r="C5" s="78">
        <v>8.5640999999999998E-3</v>
      </c>
      <c r="D5" s="78">
        <v>8.5640999999999998E-3</v>
      </c>
      <c r="E5" s="78">
        <v>3.73E-2</v>
      </c>
      <c r="F5" s="78">
        <v>1.77E-2</v>
      </c>
      <c r="G5" s="78">
        <v>7.4660000000000004E-3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0.94290000000000007</v>
      </c>
      <c r="F8" s="77">
        <v>0.97109999999999996</v>
      </c>
      <c r="G8" s="77">
        <v>0.91709999999999992</v>
      </c>
    </row>
    <row r="9" spans="1:15" ht="15.75" customHeight="1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>
      <c r="B10" s="7" t="s">
        <v>122</v>
      </c>
      <c r="C10" s="78">
        <v>6.0299999999999999E-2</v>
      </c>
      <c r="D10" s="78">
        <v>6.0299999999999999E-2</v>
      </c>
      <c r="E10" s="78">
        <v>1.0500000000000001E-2</v>
      </c>
      <c r="F10" s="78">
        <v>1.4062E-3</v>
      </c>
      <c r="G10" s="78">
        <v>1.3500000000000002E-2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6.7254000000000003E-3</v>
      </c>
      <c r="F11" s="78">
        <v>1.2798999999999998E-3</v>
      </c>
      <c r="G11" s="78">
        <v>5.8331999999999993E-3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0.13481410882660202</v>
      </c>
      <c r="M15" s="77">
        <f t="shared" si="0"/>
        <v>0.13481410882660202</v>
      </c>
      <c r="N15" s="77">
        <f t="shared" si="0"/>
        <v>0.13481410882660202</v>
      </c>
      <c r="O15" s="77">
        <f t="shared" si="0"/>
        <v>0.13481410882660202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0.3236</v>
      </c>
      <c r="D2" s="78">
        <v>0.14429999999999998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0.25219999999999998</v>
      </c>
      <c r="D3" s="78">
        <v>0.2361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0.24210000000000001</v>
      </c>
      <c r="D4" s="78">
        <v>0.26669999999999999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0.18210000000000004</v>
      </c>
      <c r="D5" s="77">
        <f t="shared" ref="D5:G5" si="0">1-SUM(D2:D4)</f>
        <v>0.35289999999999999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>
        <v>4.4300000000000006E-2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2.1832070000000002E-2</v>
      </c>
      <c r="D4" s="28">
        <v>2.1805830000000002E-2</v>
      </c>
      <c r="E4" s="28">
        <v>2.16919E-2</v>
      </c>
      <c r="F4" s="28">
        <v>2.16919E-2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0.14429999999999998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5.9779999999999998</v>
      </c>
      <c r="D13" s="28">
        <v>5.7629999999999999</v>
      </c>
      <c r="E13" s="28">
        <v>5.5289999999999999</v>
      </c>
      <c r="F13" s="28">
        <v>5.2629999999999999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14.76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0.89</v>
      </c>
      <c r="E17" s="86" t="s">
        <v>201</v>
      </c>
    </row>
    <row r="18" spans="1:5" ht="15.75" customHeight="1">
      <c r="A18" s="53" t="s">
        <v>175</v>
      </c>
      <c r="B18" s="85">
        <v>0.14400000000000002</v>
      </c>
      <c r="C18" s="85">
        <v>0.95</v>
      </c>
      <c r="D18" s="86">
        <v>12.17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12.9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8.6199999999999992</v>
      </c>
      <c r="E27" s="86" t="s">
        <v>201</v>
      </c>
    </row>
    <row r="28" spans="1:5" ht="15.75" customHeight="1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2020-08-31T01:04:20Z</dcterms:modified>
</cp:coreProperties>
</file>