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7E9A1B5-D5B2-42D6-A066-05554F3F096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<sst xmlns="http://schemas.openxmlformats.org/spreadsheetml/2006/main" count="1109" uniqueCount="272">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</sst>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1766004</v>
      </c>
    </row>
    <row r="8" spans="1:3" ht="15" customHeight="1">
      <c r="B8" s="7" t="s">
        <v>106</v>
      </c>
      <c r="C8" s="66">
        <v>0.21600000000000003</v>
      </c>
    </row>
    <row r="9" spans="1:3" ht="15" customHeight="1">
      <c r="B9" s="9" t="s">
        <v>107</v>
      </c>
      <c r="C9" s="67">
        <v>0.17800000000000002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0.75599999999999989</v>
      </c>
    </row>
    <row r="12" spans="1:3" ht="15" customHeight="1">
      <c r="B12" s="7" t="s">
        <v>109</v>
      </c>
      <c r="C12" s="66">
        <v>0.68799999999999994</v>
      </c>
    </row>
    <row r="13" spans="1:3" ht="15" customHeight="1">
      <c r="B13" s="7" t="s">
        <v>110</v>
      </c>
      <c r="C13" s="66">
        <v>0.436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0.11349999999999999</v>
      </c>
    </row>
    <row r="24" spans="1:3" ht="15" customHeight="1">
      <c r="B24" s="20" t="s">
        <v>102</v>
      </c>
      <c r="C24" s="67">
        <v>0.59699999999999998</v>
      </c>
    </row>
    <row r="25" spans="1:3" ht="15" customHeight="1">
      <c r="B25" s="20" t="s">
        <v>103</v>
      </c>
      <c r="C25" s="67">
        <v>0.25980000000000003</v>
      </c>
    </row>
    <row r="26" spans="1:3" ht="15" customHeight="1">
      <c r="B26" s="20" t="s">
        <v>104</v>
      </c>
      <c r="C26" s="67">
        <v>2.9700000000000001E-2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0.53299999998509884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25.1</v>
      </c>
      <c r="D38" s="17"/>
      <c r="E38" s="18"/>
    </row>
    <row r="39" spans="1:5" ht="15" customHeight="1">
      <c r="B39" s="16" t="s">
        <v>90</v>
      </c>
      <c r="C39" s="68">
        <v>29.2</v>
      </c>
      <c r="D39" s="17"/>
      <c r="E39" s="17"/>
    </row>
    <row r="40" spans="1:5" ht="15" customHeight="1">
      <c r="B40" s="16" t="s">
        <v>171</v>
      </c>
      <c r="C40" s="68">
        <v>1.61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8.199999999999999E-2</v>
      </c>
      <c r="D46" s="17"/>
    </row>
    <row r="47" spans="1:5" ht="15.75" customHeight="1">
      <c r="B47" s="16" t="s">
        <v>12</v>
      </c>
      <c r="C47" s="67">
        <v>0.1638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2.6496677342975001</v>
      </c>
      <c r="D51" s="17"/>
    </row>
    <row r="52" spans="1:4" ht="15" customHeight="1">
      <c r="B52" s="16" t="s">
        <v>125</v>
      </c>
      <c r="C52" s="65">
        <v>2.5766778612099901</v>
      </c>
    </row>
    <row r="53" spans="1:4" ht="15.75" customHeight="1">
      <c r="B53" s="16" t="s">
        <v>126</v>
      </c>
      <c r="C53" s="65">
        <v>2.5766778612099901</v>
      </c>
    </row>
    <row r="54" spans="1:4" ht="15.75" customHeight="1">
      <c r="B54" s="16" t="s">
        <v>127</v>
      </c>
      <c r="C54" s="65">
        <v>1.76542330577</v>
      </c>
    </row>
    <row r="55" spans="1:4" ht="15.75" customHeight="1">
      <c r="B55" s="16" t="s">
        <v>128</v>
      </c>
      <c r="C55" s="65">
        <v>1.76542330577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0.50938677917516184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0.20566000000000001</v>
      </c>
      <c r="F3" s="26">
        <f>frac_mam_24_59months * 2.6</f>
        <v>0.18174000000000001</v>
      </c>
    </row>
    <row r="4" spans="1:6" ht="15.75" customHeight="1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8.0079999999999998E-2</v>
      </c>
      <c r="E4" s="26">
        <f>frac_sam_12_23months * 2.6</f>
        <v>8.0860000000000001E-2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378915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440779.76192553452</v>
      </c>
      <c r="I2" s="22">
        <f>G2-H2</f>
        <v>4066220.2380744657</v>
      </c>
    </row>
    <row r="3" spans="1:9" ht="15.75" customHeight="1">
      <c r="A3" s="92">
        <f t="shared" ref="A3:A40" si="2">IF($A$2+ROW(A3)-2&lt;=end_year,A2+1,"")</f>
        <v>2020</v>
      </c>
      <c r="B3" s="74">
        <v>374125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435207.70734964468</v>
      </c>
      <c r="I3" s="22">
        <f t="shared" ref="I3:I15" si="3">G3-H3</f>
        <v>4124792.2926503555</v>
      </c>
    </row>
    <row r="4" spans="1:9" ht="15.75" customHeight="1">
      <c r="A4" s="92">
        <f t="shared" si="2"/>
        <v>2021</v>
      </c>
      <c r="B4" s="74">
        <v>368895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429123.81477513444</v>
      </c>
      <c r="I4" s="22">
        <f t="shared" si="3"/>
        <v>4182876.1852248656</v>
      </c>
    </row>
    <row r="5" spans="1:9" ht="15.75" customHeight="1">
      <c r="A5" s="92">
        <f t="shared" si="2"/>
        <v>2022</v>
      </c>
      <c r="B5" s="74">
        <v>364223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423689.02584432909</v>
      </c>
      <c r="I5" s="22">
        <f t="shared" si="3"/>
        <v>4243310.974155671</v>
      </c>
    </row>
    <row r="6" spans="1:9" ht="15.75" customHeight="1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1.8512309750000001E-2</v>
      </c>
    </row>
    <row r="4" spans="1:8" ht="15.75" customHeight="1">
      <c r="B4" s="24" t="s">
        <v>7</v>
      </c>
      <c r="C4" s="76">
        <v>0.12092363988733373</v>
      </c>
    </row>
    <row r="5" spans="1:8" ht="15.75" customHeight="1">
      <c r="B5" s="24" t="s">
        <v>8</v>
      </c>
      <c r="C5" s="76">
        <v>0.24901359729052125</v>
      </c>
    </row>
    <row r="6" spans="1:8" ht="15.75" customHeight="1">
      <c r="B6" s="24" t="s">
        <v>10</v>
      </c>
      <c r="C6" s="76">
        <v>0.10032630853225115</v>
      </c>
    </row>
    <row r="7" spans="1:8" ht="15.75" customHeight="1">
      <c r="B7" s="24" t="s">
        <v>13</v>
      </c>
      <c r="C7" s="76">
        <v>0.1884673761777895</v>
      </c>
    </row>
    <row r="8" spans="1:8" ht="15.75" customHeight="1">
      <c r="B8" s="24" t="s">
        <v>14</v>
      </c>
      <c r="C8" s="76">
        <v>1.0395492039711072E-2</v>
      </c>
    </row>
    <row r="9" spans="1:8" ht="15.75" customHeight="1">
      <c r="B9" s="24" t="s">
        <v>27</v>
      </c>
      <c r="C9" s="76">
        <v>0.15696951583595126</v>
      </c>
    </row>
    <row r="10" spans="1:8" ht="15.75" customHeight="1">
      <c r="B10" s="24" t="s">
        <v>15</v>
      </c>
      <c r="C10" s="76">
        <v>0.1553917604864421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0.2288</v>
      </c>
    </row>
    <row r="29" spans="1:8" ht="15.75" customHeight="1">
      <c r="B29" s="24" t="s">
        <v>41</v>
      </c>
      <c r="C29" s="76">
        <v>0.13819999999999999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6.9199999999999998E-2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0.12269999999999999</v>
      </c>
    </row>
    <row r="34" spans="2:3" ht="15.75" customHeight="1">
      <c r="B34" s="24" t="s">
        <v>46</v>
      </c>
      <c r="C34" s="76">
        <v>0.17800000000000016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0.65680000000000005</v>
      </c>
      <c r="D2" s="77">
        <v>0.65680000000000005</v>
      </c>
      <c r="E2" s="77">
        <v>0.57750000000000001</v>
      </c>
      <c r="F2" s="77">
        <v>0.32079999999999997</v>
      </c>
      <c r="G2" s="77">
        <v>0.25040000000000001</v>
      </c>
    </row>
    <row r="3" spans="1:15" ht="15.75" customHeight="1">
      <c r="A3" s="5"/>
      <c r="B3" s="11" t="s">
        <v>118</v>
      </c>
      <c r="C3" s="77">
        <v>0.1764</v>
      </c>
      <c r="D3" s="77">
        <v>0.1764</v>
      </c>
      <c r="E3" s="77">
        <v>0.26280000000000003</v>
      </c>
      <c r="F3" s="77">
        <v>0.36759999999999998</v>
      </c>
      <c r="G3" s="77">
        <v>0.36849999999999999</v>
      </c>
    </row>
    <row r="4" spans="1:15" ht="15.75" customHeight="1">
      <c r="A4" s="5"/>
      <c r="B4" s="11" t="s">
        <v>116</v>
      </c>
      <c r="C4" s="78">
        <v>9.8100000000000007E-2</v>
      </c>
      <c r="D4" s="78">
        <v>9.8100000000000007E-2</v>
      </c>
      <c r="E4" s="78">
        <v>0.12590000000000001</v>
      </c>
      <c r="F4" s="78">
        <v>0.2198</v>
      </c>
      <c r="G4" s="78">
        <v>0.27690000000000003</v>
      </c>
    </row>
    <row r="5" spans="1:15" ht="15.75" customHeight="1">
      <c r="A5" s="5"/>
      <c r="B5" s="11" t="s">
        <v>119</v>
      </c>
      <c r="C5" s="78">
        <v>6.8699999999999997E-2</v>
      </c>
      <c r="D5" s="78">
        <v>6.8699999999999997E-2</v>
      </c>
      <c r="E5" s="78">
        <v>3.3799999999999997E-2</v>
      </c>
      <c r="F5" s="78">
        <v>9.1799999999999993E-2</v>
      </c>
      <c r="G5" s="78">
        <v>0.1042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0.68769999999999998</v>
      </c>
      <c r="F8" s="77">
        <v>0.63680000000000003</v>
      </c>
      <c r="G8" s="77">
        <v>0.62119999999999997</v>
      </c>
    </row>
    <row r="9" spans="1:15" ht="15.75" customHeight="1">
      <c r="B9" s="7" t="s">
        <v>121</v>
      </c>
      <c r="C9" s="77">
        <v>0.16800000000000001</v>
      </c>
      <c r="D9" s="77">
        <v>0.16800000000000001</v>
      </c>
      <c r="E9" s="77">
        <v>0.20379999999999998</v>
      </c>
      <c r="F9" s="77">
        <v>0.253</v>
      </c>
      <c r="G9" s="77">
        <v>0.29149999999999998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7.9100000000000004E-2</v>
      </c>
      <c r="G10" s="78">
        <v>6.9900000000000004E-2</v>
      </c>
    </row>
    <row r="11" spans="1:15" ht="15.75" customHeight="1">
      <c r="B11" s="7" t="s">
        <v>123</v>
      </c>
      <c r="C11" s="78">
        <v>5.5E-2</v>
      </c>
      <c r="D11" s="78">
        <v>5.5E-2</v>
      </c>
      <c r="E11" s="78">
        <v>3.0800000000000001E-2</v>
      </c>
      <c r="F11" s="78">
        <v>3.1099999999999999E-2</v>
      </c>
      <c r="G11" s="78">
        <v>1.7500000000000002E-2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0.55799999999999994</v>
      </c>
      <c r="I14" s="80">
        <v>0.55799999999999994</v>
      </c>
      <c r="J14" s="80">
        <v>0.55799999999999994</v>
      </c>
      <c r="K14" s="80">
        <v>0.55799999999999994</v>
      </c>
      <c r="L14" s="80">
        <v>0.47082999999999997</v>
      </c>
      <c r="M14" s="80">
        <v>0.47082999999999997</v>
      </c>
      <c r="N14" s="80">
        <v>0.47082999999999997</v>
      </c>
      <c r="O14" s="80">
        <v>0.47082999999999997</v>
      </c>
    </row>
    <row r="15" spans="1:15" ht="15.75" customHeight="1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0.2842378227797403</v>
      </c>
      <c r="I15" s="77">
        <f t="shared" si="0"/>
        <v>0.2842378227797403</v>
      </c>
      <c r="J15" s="77">
        <f t="shared" si="0"/>
        <v>0.2842378227797403</v>
      </c>
      <c r="K15" s="77">
        <f t="shared" si="0"/>
        <v>0.2842378227797403</v>
      </c>
      <c r="L15" s="77">
        <f t="shared" si="0"/>
        <v>0.23983457723904145</v>
      </c>
      <c r="M15" s="77">
        <f t="shared" si="0"/>
        <v>0.23983457723904145</v>
      </c>
      <c r="N15" s="77">
        <f t="shared" si="0"/>
        <v>0.23983457723904145</v>
      </c>
      <c r="O15" s="77">
        <f t="shared" si="0"/>
        <v>0.23983457723904145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0.79859999999999998</v>
      </c>
      <c r="D2" s="78">
        <v>0.63580000000000003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0.06</v>
      </c>
      <c r="D3" s="78">
        <v>0.12909999999999999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0.10529999999999999</v>
      </c>
      <c r="D4" s="78">
        <v>0.16579999999999998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3.6100000000000021E-2</v>
      </c>
      <c r="D5" s="77">
        <f t="shared" ref="D5:G5" si="0">1-SUM(D2:D4)</f>
        <v>6.9300000000000028E-2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9.9000000000000005E-2</v>
      </c>
      <c r="D4" s="28">
        <v>9.8699999999999996E-2</v>
      </c>
      <c r="E4" s="28">
        <v>9.8600000000000007E-2</v>
      </c>
      <c r="F4" s="28">
        <v>9.8600000000000007E-2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0.55799999999999994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0.47082999999999997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0.63580000000000003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29.015999999999998</v>
      </c>
      <c r="D13" s="28">
        <v>27.881</v>
      </c>
      <c r="E13" s="28">
        <v>26.545000000000002</v>
      </c>
      <c r="F13" s="28">
        <v>25.484999999999999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</v>
      </c>
      <c r="E13" s="86" t="s">
        <v>201</v>
      </c>
    </row>
    <row r="14" spans="1:5" ht="15.75" customHeight="1">
      <c r="A14" s="11" t="s">
        <v>189</v>
      </c>
      <c r="B14" s="85">
        <v>0.755</v>
      </c>
      <c r="C14" s="85">
        <v>0.95</v>
      </c>
      <c r="D14" s="86">
        <v>14.39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15.26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>
      <c r="A18" s="53" t="s">
        <v>175</v>
      </c>
      <c r="B18" s="85">
        <v>0.63600000000000001</v>
      </c>
      <c r="C18" s="85">
        <v>0.95</v>
      </c>
      <c r="D18" s="86">
        <v>3.19</v>
      </c>
      <c r="E18" s="86" t="s">
        <v>201</v>
      </c>
    </row>
    <row r="19" spans="1:5" ht="15.75" customHeight="1">
      <c r="A19" s="53" t="s">
        <v>174</v>
      </c>
      <c r="B19" s="85">
        <v>0.47700000000000004</v>
      </c>
      <c r="C19" s="85">
        <v>0.95</v>
      </c>
      <c r="D19" s="86">
        <v>3.39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4.79</v>
      </c>
      <c r="E27" s="86" t="s">
        <v>201</v>
      </c>
    </row>
    <row r="28" spans="1:5" ht="15.75" customHeight="1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>
      <c r="A29" s="53" t="s">
        <v>58</v>
      </c>
      <c r="B29" s="85">
        <v>0.47700000000000004</v>
      </c>
      <c r="C29" s="85">
        <v>0.95</v>
      </c>
      <c r="D29" s="86">
        <v>76.12</v>
      </c>
      <c r="E29" s="86" t="s">
        <v>201</v>
      </c>
    </row>
    <row r="30" spans="1:5" ht="15.75" customHeight="1">
      <c r="A30" s="53" t="s">
        <v>67</v>
      </c>
      <c r="B30" s="85">
        <v>2.5000000000000001E-2</v>
      </c>
      <c r="C30" s="85">
        <v>0.95</v>
      </c>
      <c r="D30" s="86">
        <v>361.93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>
      <c r="A32" s="53" t="s">
        <v>28</v>
      </c>
      <c r="B32" s="85">
        <v>0.73</v>
      </c>
      <c r="C32" s="85">
        <v>0.95</v>
      </c>
      <c r="D32" s="86">
        <v>0.67</v>
      </c>
      <c r="E32" s="86" t="s">
        <v>201</v>
      </c>
    </row>
    <row r="33" spans="1:6" ht="15.75" customHeight="1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2020-08-31T01:04:32Z</dcterms:modified>
</cp:coreProperties>
</file>