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5080AAC-C8B1-454A-B89C-BE649796FA2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<sst xmlns="http://schemas.openxmlformats.org/spreadsheetml/2006/main" count="1109" uniqueCount="272">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</sst>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3682272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0.81589927673339802</v>
      </c>
    </row>
    <row r="11" spans="1:3" ht="15" customHeight="1">
      <c r="B11" s="7" t="s">
        <v>108</v>
      </c>
      <c r="C11" s="66">
        <v>0.89900000000000002</v>
      </c>
    </row>
    <row r="12" spans="1:3" ht="15" customHeight="1">
      <c r="B12" s="7" t="s">
        <v>109</v>
      </c>
      <c r="C12" s="66">
        <v>0.64200000000000002</v>
      </c>
    </row>
    <row r="13" spans="1:3" ht="15" customHeight="1">
      <c r="B13" s="7" t="s">
        <v>110</v>
      </c>
      <c r="C13" s="66">
        <v>0.13500000000000001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0.14069999999999999</v>
      </c>
    </row>
    <row r="24" spans="1:3" ht="15" customHeight="1">
      <c r="B24" s="20" t="s">
        <v>102</v>
      </c>
      <c r="C24" s="67">
        <v>0.54339999999999999</v>
      </c>
    </row>
    <row r="25" spans="1:3" ht="15" customHeight="1">
      <c r="B25" s="20" t="s">
        <v>103</v>
      </c>
      <c r="C25" s="67">
        <v>0.26979999999999998</v>
      </c>
    </row>
    <row r="26" spans="1:3" ht="15" customHeight="1">
      <c r="B26" s="20" t="s">
        <v>104</v>
      </c>
      <c r="C26" s="67">
        <v>4.6100000000000002E-2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</v>
      </c>
    </row>
    <row r="30" spans="1:3" ht="14.25" customHeight="1">
      <c r="B30" s="30" t="s">
        <v>76</v>
      </c>
      <c r="C30" s="69">
        <v>4.2000000000000003E-2</v>
      </c>
    </row>
    <row r="31" spans="1:3" ht="14.25" customHeight="1">
      <c r="B31" s="30" t="s">
        <v>77</v>
      </c>
      <c r="C31" s="69">
        <v>7.400000000000001E-2</v>
      </c>
    </row>
    <row r="32" spans="1:3" ht="14.25" customHeight="1">
      <c r="B32" s="30" t="s">
        <v>78</v>
      </c>
      <c r="C32" s="69">
        <v>0.47400000001490111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</v>
      </c>
    </row>
    <row r="38" spans="1:5" ht="15" customHeight="1">
      <c r="B38" s="16" t="s">
        <v>91</v>
      </c>
      <c r="C38" s="68">
        <v>12.7</v>
      </c>
      <c r="D38" s="17"/>
      <c r="E38" s="18"/>
    </row>
    <row r="39" spans="1:5" ht="15" customHeight="1">
      <c r="B39" s="16" t="s">
        <v>90</v>
      </c>
      <c r="C39" s="68">
        <v>14.7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6.9900000000000004E-2</v>
      </c>
      <c r="D46" s="17"/>
    </row>
    <row r="47" spans="1:5" ht="15.75" customHeight="1">
      <c r="B47" s="16" t="s">
        <v>12</v>
      </c>
      <c r="C47" s="67">
        <v>0.12369999999999999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4.6024515448724994</v>
      </c>
      <c r="D51" s="17"/>
    </row>
    <row r="52" spans="1:4" ht="15" customHeight="1">
      <c r="B52" s="16" t="s">
        <v>125</v>
      </c>
      <c r="C52" s="65">
        <v>3.51993897885</v>
      </c>
    </row>
    <row r="53" spans="1:4" ht="15.75" customHeight="1">
      <c r="B53" s="16" t="s">
        <v>126</v>
      </c>
      <c r="C53" s="65">
        <v>3.51993897885</v>
      </c>
    </row>
    <row r="54" spans="1:4" ht="15.75" customHeight="1">
      <c r="B54" s="16" t="s">
        <v>127</v>
      </c>
      <c r="C54" s="65">
        <v>1.7629412271299998</v>
      </c>
    </row>
    <row r="55" spans="1:4" ht="15.75" customHeight="1">
      <c r="B55" s="16" t="s">
        <v>128</v>
      </c>
      <c r="C55" s="65">
        <v>1.7629412271299998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0.6003883751506236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2.8080000000000001E-2</v>
      </c>
      <c r="E3" s="26">
        <f>frac_mam_12_23months * 2.6</f>
        <v>1.8424120000000002E-2</v>
      </c>
      <c r="F3" s="26">
        <f>frac_mam_24_59months * 2.6</f>
        <v>1.510392E-2</v>
      </c>
    </row>
    <row r="4" spans="1:6" ht="15.75" customHeight="1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1.5748200000000002E-3</v>
      </c>
      <c r="E4" s="26">
        <f>frac_sam_12_23months * 2.6</f>
        <v>2.8014999999999997E-3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754440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874253.87014124752</v>
      </c>
      <c r="I2" s="22">
        <f>G2-H2</f>
        <v>12538746.129858753</v>
      </c>
    </row>
    <row r="3" spans="1:9" ht="15.75" customHeight="1">
      <c r="A3" s="92">
        <f t="shared" ref="A3:A40" si="2">IF($A$2+ROW(A3)-2&lt;=end_year,A2+1,"")</f>
        <v>2020</v>
      </c>
      <c r="B3" s="74">
        <v>756965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877179.8695873355</v>
      </c>
      <c r="I3" s="22">
        <f t="shared" ref="I3:I15" si="3">G3-H3</f>
        <v>12578820.130412664</v>
      </c>
    </row>
    <row r="4" spans="1:9" ht="15.75" customHeight="1">
      <c r="A4" s="92">
        <f t="shared" si="2"/>
        <v>2021</v>
      </c>
      <c r="B4" s="74">
        <v>749990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869097.15824616165</v>
      </c>
      <c r="I4" s="22">
        <f t="shared" si="3"/>
        <v>12631902.841753839</v>
      </c>
    </row>
    <row r="5" spans="1:9" ht="15.75" customHeight="1">
      <c r="A5" s="92">
        <f t="shared" si="2"/>
        <v>2022</v>
      </c>
      <c r="B5" s="74">
        <v>745503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863897.57031958865</v>
      </c>
      <c r="I5" s="22">
        <f t="shared" si="3"/>
        <v>12680102.429680411</v>
      </c>
    </row>
    <row r="6" spans="1:9" ht="15.75" customHeight="1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5.9094937499999996E-3</v>
      </c>
    </row>
    <row r="4" spans="1:8" ht="15.75" customHeight="1">
      <c r="B4" s="24" t="s">
        <v>7</v>
      </c>
      <c r="C4" s="76">
        <v>0.19347157678582425</v>
      </c>
    </row>
    <row r="5" spans="1:8" ht="15.75" customHeight="1">
      <c r="B5" s="24" t="s">
        <v>8</v>
      </c>
      <c r="C5" s="76">
        <v>5.500357063042937E-2</v>
      </c>
    </row>
    <row r="6" spans="1:8" ht="15.75" customHeight="1">
      <c r="B6" s="24" t="s">
        <v>10</v>
      </c>
      <c r="C6" s="76">
        <v>9.282749513420073E-2</v>
      </c>
    </row>
    <row r="7" spans="1:8" ht="15.75" customHeight="1">
      <c r="B7" s="24" t="s">
        <v>13</v>
      </c>
      <c r="C7" s="76">
        <v>0.241043065335104</v>
      </c>
    </row>
    <row r="8" spans="1:8" ht="15.75" customHeight="1">
      <c r="B8" s="24" t="s">
        <v>14</v>
      </c>
      <c r="C8" s="76">
        <v>9.0583856836945768E-4</v>
      </c>
    </row>
    <row r="9" spans="1:8" ht="15.75" customHeight="1">
      <c r="B9" s="24" t="s">
        <v>27</v>
      </c>
      <c r="C9" s="76">
        <v>0.23305925081163398</v>
      </c>
    </row>
    <row r="10" spans="1:8" ht="15.75" customHeight="1">
      <c r="B10" s="24" t="s">
        <v>15</v>
      </c>
      <c r="C10" s="76">
        <v>0.17777970898443818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3.6499999999999998E-2</v>
      </c>
    </row>
    <row r="27" spans="1:8" ht="15.75" customHeight="1">
      <c r="B27" s="24" t="s">
        <v>39</v>
      </c>
      <c r="C27" s="76">
        <v>2.0199999999999999E-2</v>
      </c>
    </row>
    <row r="28" spans="1:8" ht="15.75" customHeight="1">
      <c r="B28" s="24" t="s">
        <v>40</v>
      </c>
      <c r="C28" s="76">
        <v>0.1216</v>
      </c>
    </row>
    <row r="29" spans="1:8" ht="15.75" customHeight="1">
      <c r="B29" s="24" t="s">
        <v>41</v>
      </c>
      <c r="C29" s="76">
        <v>0.27379999999999999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9.9600000000000008E-2</v>
      </c>
    </row>
    <row r="32" spans="1:8" ht="15.75" customHeight="1">
      <c r="B32" s="24" t="s">
        <v>44</v>
      </c>
      <c r="C32" s="76">
        <v>4.4600000000000001E-2</v>
      </c>
    </row>
    <row r="33" spans="2:3" ht="15.75" customHeight="1">
      <c r="B33" s="24" t="s">
        <v>45</v>
      </c>
      <c r="C33" s="76">
        <v>9.3699999999999992E-2</v>
      </c>
    </row>
    <row r="34" spans="2:3" ht="15.75" customHeight="1">
      <c r="B34" s="24" t="s">
        <v>46</v>
      </c>
      <c r="C34" s="76">
        <v>0.2609999999977648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0.72540000000000004</v>
      </c>
      <c r="D2" s="77">
        <v>0.72540000000000004</v>
      </c>
      <c r="E2" s="77">
        <v>0.65310000000000001</v>
      </c>
      <c r="F2" s="77">
        <v>0.52429999999999999</v>
      </c>
      <c r="G2" s="77">
        <v>0.54339999999999999</v>
      </c>
    </row>
    <row r="3" spans="1:15" ht="15.75" customHeight="1">
      <c r="A3" s="5"/>
      <c r="B3" s="11" t="s">
        <v>118</v>
      </c>
      <c r="C3" s="77">
        <v>0.16789999999999999</v>
      </c>
      <c r="D3" s="77">
        <v>0.16789999999999999</v>
      </c>
      <c r="E3" s="77">
        <v>0.2505</v>
      </c>
      <c r="F3" s="77">
        <v>0.3175</v>
      </c>
      <c r="G3" s="77">
        <v>0.32350000000000001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7.1900000000000006E-2</v>
      </c>
      <c r="E4" s="78">
        <v>7.22E-2</v>
      </c>
      <c r="F4" s="78">
        <v>0.1173</v>
      </c>
      <c r="G4" s="78">
        <v>0.11109999999999999</v>
      </c>
    </row>
    <row r="5" spans="1:15" ht="15.75" customHeight="1">
      <c r="A5" s="5"/>
      <c r="B5" s="11" t="s">
        <v>119</v>
      </c>
      <c r="C5" s="78">
        <v>3.49E-2</v>
      </c>
      <c r="D5" s="78">
        <v>3.49E-2</v>
      </c>
      <c r="E5" s="78">
        <v>2.4199999999999999E-2</v>
      </c>
      <c r="F5" s="78">
        <v>4.0899999999999999E-2</v>
      </c>
      <c r="G5" s="78">
        <v>2.2099999999999998E-2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0.90060000000000007</v>
      </c>
      <c r="F8" s="77">
        <v>0.9262999999999999</v>
      </c>
      <c r="G8" s="77">
        <v>0.92849999999999999</v>
      </c>
    </row>
    <row r="9" spans="1:15" ht="15.75" customHeight="1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>
      <c r="B10" s="7" t="s">
        <v>122</v>
      </c>
      <c r="C10" s="78">
        <v>1.47E-2</v>
      </c>
      <c r="D10" s="78">
        <v>1.47E-2</v>
      </c>
      <c r="E10" s="78">
        <v>1.0800000000000001E-2</v>
      </c>
      <c r="F10" s="78">
        <v>7.0862E-3</v>
      </c>
      <c r="G10" s="78">
        <v>5.8091999999999996E-3</v>
      </c>
    </row>
    <row r="11" spans="1:15" ht="15.75" customHeight="1">
      <c r="B11" s="7" t="s">
        <v>123</v>
      </c>
      <c r="C11" s="78">
        <v>7.7648999999999999E-3</v>
      </c>
      <c r="D11" s="78">
        <v>7.7648999999999999E-3</v>
      </c>
      <c r="E11" s="78">
        <v>6.0570000000000003E-4</v>
      </c>
      <c r="F11" s="78">
        <v>1.0774999999999999E-3</v>
      </c>
      <c r="G11" s="78">
        <v>8.0250000000000004E-4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0.21245</v>
      </c>
      <c r="M14" s="80">
        <v>0.21245</v>
      </c>
      <c r="N14" s="80">
        <v>0.21245</v>
      </c>
      <c r="O14" s="80">
        <v>0.21245</v>
      </c>
    </row>
    <row r="15" spans="1:15" ht="15.75" customHeight="1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0.16330563804096962</v>
      </c>
      <c r="I15" s="77">
        <f t="shared" si="0"/>
        <v>0.16330563804096962</v>
      </c>
      <c r="J15" s="77">
        <f t="shared" si="0"/>
        <v>0.16330563804096962</v>
      </c>
      <c r="K15" s="77">
        <f t="shared" si="0"/>
        <v>0.16330563804096962</v>
      </c>
      <c r="L15" s="77">
        <f t="shared" si="0"/>
        <v>0.12755251030074999</v>
      </c>
      <c r="M15" s="77">
        <f t="shared" si="0"/>
        <v>0.12755251030074999</v>
      </c>
      <c r="N15" s="77">
        <f t="shared" si="0"/>
        <v>0.12755251030074999</v>
      </c>
      <c r="O15" s="77">
        <f t="shared" si="0"/>
        <v>0.12755251030074999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0.63329999999999997</v>
      </c>
      <c r="D2" s="78">
        <v>0.40200000000000002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7.0300000000000001E-2</v>
      </c>
      <c r="D3" s="78">
        <v>0.1091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0.26579999999999998</v>
      </c>
      <c r="D4" s="78">
        <v>0.43609999999999999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3.0599999999999961E-2</v>
      </c>
      <c r="D5" s="77">
        <f t="shared" ref="D5:G5" si="0">1-SUM(D2:D4)</f>
        <v>5.2799999999999958E-2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>
        <v>0.1351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9.0322200000000005E-3</v>
      </c>
      <c r="D4" s="28">
        <v>9.0076200000000009E-3</v>
      </c>
      <c r="E4" s="28">
        <v>8.9901899999999986E-3</v>
      </c>
      <c r="F4" s="28">
        <v>8.9901899999999986E-3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0.21245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0.40200000000000002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13.384</v>
      </c>
      <c r="D13" s="28">
        <v>13.03</v>
      </c>
      <c r="E13" s="28">
        <v>12.675000000000001</v>
      </c>
      <c r="F13" s="28">
        <v>12.343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1.93</v>
      </c>
      <c r="E13" s="86" t="s">
        <v>201</v>
      </c>
    </row>
    <row r="14" spans="1:5" ht="15.75" customHeight="1">
      <c r="A14" s="11" t="s">
        <v>189</v>
      </c>
      <c r="B14" s="85">
        <v>0.80700000000000005</v>
      </c>
      <c r="C14" s="85">
        <v>0.95</v>
      </c>
      <c r="D14" s="86">
        <v>14.05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14.89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1.01</v>
      </c>
      <c r="E17" s="86" t="s">
        <v>201</v>
      </c>
    </row>
    <row r="18" spans="1:5" ht="15.75" customHeight="1">
      <c r="A18" s="53" t="s">
        <v>175</v>
      </c>
      <c r="B18" s="85">
        <v>0.40200000000000002</v>
      </c>
      <c r="C18" s="85">
        <v>0.95</v>
      </c>
      <c r="D18" s="86">
        <v>14.13</v>
      </c>
      <c r="E18" s="86" t="s">
        <v>201</v>
      </c>
    </row>
    <row r="19" spans="1:5" ht="15.75" customHeight="1">
      <c r="A19" s="53" t="s">
        <v>174</v>
      </c>
      <c r="B19" s="85">
        <v>0.72299999999999998</v>
      </c>
      <c r="C19" s="85">
        <v>0.95</v>
      </c>
      <c r="D19" s="86">
        <v>14.98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9.4600000000000009</v>
      </c>
      <c r="E27" s="86" t="s">
        <v>201</v>
      </c>
    </row>
    <row r="28" spans="1:5" ht="15.75" customHeight="1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>
      <c r="A29" s="53" t="s">
        <v>58</v>
      </c>
      <c r="B29" s="85">
        <v>0.72299999999999998</v>
      </c>
      <c r="C29" s="85">
        <v>0.95</v>
      </c>
      <c r="D29" s="86">
        <v>146.11000000000001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2020-08-31T01:04:40Z</dcterms:modified>
</cp:coreProperties>
</file>