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4F7CBAF-B36B-485F-9893-D4D46C11B17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<sst xmlns="http://schemas.openxmlformats.org/spreadsheetml/2006/main" count="1109" uniqueCount="272">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</sst>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14845776</v>
      </c>
    </row>
    <row r="8" spans="1:3" ht="15" customHeight="1">
      <c r="B8" s="7" t="s">
        <v>106</v>
      </c>
      <c r="C8" s="66">
        <v>0.7659999999999999</v>
      </c>
    </row>
    <row r="9" spans="1:3" ht="15" customHeight="1">
      <c r="B9" s="9" t="s">
        <v>107</v>
      </c>
      <c r="C9" s="67">
        <v>0.85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0.48</v>
      </c>
    </row>
    <row r="12" spans="1:3" ht="15" customHeight="1">
      <c r="B12" s="7" t="s">
        <v>109</v>
      </c>
      <c r="C12" s="66">
        <v>0.41600000000000004</v>
      </c>
    </row>
    <row r="13" spans="1:3" ht="15" customHeight="1">
      <c r="B13" s="7" t="s">
        <v>110</v>
      </c>
      <c r="C13" s="66">
        <v>0.84400000000000008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0.10349999999999999</v>
      </c>
    </row>
    <row r="24" spans="1:3" ht="15" customHeight="1">
      <c r="B24" s="20" t="s">
        <v>102</v>
      </c>
      <c r="C24" s="67">
        <v>0.45150000000000001</v>
      </c>
    </row>
    <row r="25" spans="1:3" ht="15" customHeight="1">
      <c r="B25" s="20" t="s">
        <v>103</v>
      </c>
      <c r="C25" s="67">
        <v>0.35450000000000004</v>
      </c>
    </row>
    <row r="26" spans="1:3" ht="15" customHeight="1">
      <c r="B26" s="20" t="s">
        <v>104</v>
      </c>
      <c r="C26" s="67">
        <v>9.0500000000000011E-2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0.20899999999999999</v>
      </c>
    </row>
    <row r="30" spans="1:3" ht="14.25" customHeight="1">
      <c r="B30" s="30" t="s">
        <v>76</v>
      </c>
      <c r="C30" s="69">
        <v>8.5000000000000006E-2</v>
      </c>
    </row>
    <row r="31" spans="1:3" ht="14.25" customHeight="1">
      <c r="B31" s="30" t="s">
        <v>77</v>
      </c>
      <c r="C31" s="69">
        <v>0.151</v>
      </c>
    </row>
    <row r="32" spans="1:3" ht="14.25" customHeight="1">
      <c r="B32" s="30" t="s">
        <v>78</v>
      </c>
      <c r="C32" s="69">
        <v>0.55499999998509886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70</v>
      </c>
      <c r="D38" s="17"/>
      <c r="E38" s="18"/>
    </row>
    <row r="39" spans="1:5" ht="15" customHeight="1">
      <c r="B39" s="16" t="s">
        <v>90</v>
      </c>
      <c r="C39" s="68">
        <v>91.1</v>
      </c>
      <c r="D39" s="17"/>
      <c r="E39" s="17"/>
    </row>
    <row r="40" spans="1:5" ht="15" customHeight="1">
      <c r="B40" s="16" t="s">
        <v>171</v>
      </c>
      <c r="C40" s="68">
        <v>6.93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3.7888474712</v>
      </c>
      <c r="D51" s="17"/>
    </row>
    <row r="52" spans="1:4" ht="15" customHeight="1">
      <c r="B52" s="16" t="s">
        <v>125</v>
      </c>
      <c r="C52" s="65">
        <v>4.1215359593700001</v>
      </c>
    </row>
    <row r="53" spans="1:4" ht="15.75" customHeight="1">
      <c r="B53" s="16" t="s">
        <v>126</v>
      </c>
      <c r="C53" s="65">
        <v>4.1215359593700001</v>
      </c>
    </row>
    <row r="54" spans="1:4" ht="15.75" customHeight="1">
      <c r="B54" s="16" t="s">
        <v>127</v>
      </c>
      <c r="C54" s="65">
        <v>2.6541842342900002</v>
      </c>
    </row>
    <row r="55" spans="1:4" ht="15.75" customHeight="1">
      <c r="B55" s="16" t="s">
        <v>128</v>
      </c>
      <c r="C55" s="65">
        <v>2.6541842342900002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0.39392574824538001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0.20513999999999999</v>
      </c>
      <c r="E3" s="26">
        <f>frac_mam_12_23months * 2.6</f>
        <v>0.15833999999999998</v>
      </c>
      <c r="F3" s="26">
        <f>frac_mam_24_59months * 2.6</f>
        <v>0.10712000000000001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0.11413999999999999</v>
      </c>
      <c r="E4" s="26">
        <f>frac_sam_12_23months * 2.6</f>
        <v>7.0980000000000001E-2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3478466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4110452.1246110778</v>
      </c>
      <c r="I2" s="22">
        <f>G2-H2</f>
        <v>15919547.875388922</v>
      </c>
    </row>
    <row r="3" spans="1:9" ht="15.75" customHeight="1">
      <c r="A3" s="92">
        <f t="shared" ref="A3:A40" si="2">IF($A$2+ROW(A3)-2&lt;=end_year,A2+1,"")</f>
        <v>2020</v>
      </c>
      <c r="B3" s="74">
        <v>3578376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4228514.302527979</v>
      </c>
      <c r="I3" s="22">
        <f t="shared" ref="I3:I15" si="3">G3-H3</f>
        <v>16506485.697472021</v>
      </c>
    </row>
    <row r="4" spans="1:9" ht="15.75" customHeight="1">
      <c r="A4" s="92">
        <f t="shared" si="2"/>
        <v>2021</v>
      </c>
      <c r="B4" s="74">
        <v>3681618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4350513.8558509378</v>
      </c>
      <c r="I4" s="22">
        <f t="shared" si="3"/>
        <v>17121486.144149061</v>
      </c>
    </row>
    <row r="5" spans="1:9" ht="15.75" customHeight="1">
      <c r="A5" s="92">
        <f t="shared" si="2"/>
        <v>2022</v>
      </c>
      <c r="B5" s="74">
        <v>3783485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4470888.5918919845</v>
      </c>
      <c r="I5" s="22">
        <f t="shared" si="3"/>
        <v>17768111.408108015</v>
      </c>
    </row>
    <row r="6" spans="1:9" ht="15.75" customHeight="1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4.900083425E-2</v>
      </c>
    </row>
    <row r="4" spans="1:8" ht="15.75" customHeight="1">
      <c r="B4" s="24" t="s">
        <v>7</v>
      </c>
      <c r="C4" s="76">
        <v>0.11249688786168636</v>
      </c>
    </row>
    <row r="5" spans="1:8" ht="15.75" customHeight="1">
      <c r="B5" s="24" t="s">
        <v>8</v>
      </c>
      <c r="C5" s="76">
        <v>0.13804859616529522</v>
      </c>
    </row>
    <row r="6" spans="1:8" ht="15.75" customHeight="1">
      <c r="B6" s="24" t="s">
        <v>10</v>
      </c>
      <c r="C6" s="76">
        <v>0.10028062988940208</v>
      </c>
    </row>
    <row r="7" spans="1:8" ht="15.75" customHeight="1">
      <c r="B7" s="24" t="s">
        <v>13</v>
      </c>
      <c r="C7" s="76">
        <v>0.10431143512796645</v>
      </c>
    </row>
    <row r="8" spans="1:8" ht="15.75" customHeight="1">
      <c r="B8" s="24" t="s">
        <v>14</v>
      </c>
      <c r="C8" s="76">
        <v>8.3157021513676418E-3</v>
      </c>
    </row>
    <row r="9" spans="1:8" ht="15.75" customHeight="1">
      <c r="B9" s="24" t="s">
        <v>27</v>
      </c>
      <c r="C9" s="76">
        <v>0.11659545659991075</v>
      </c>
    </row>
    <row r="10" spans="1:8" ht="15.75" customHeight="1">
      <c r="B10" s="24" t="s">
        <v>15</v>
      </c>
      <c r="C10" s="76">
        <v>0.37095045795437143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8.8900000000000007E-2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0.1575</v>
      </c>
    </row>
    <row r="29" spans="1:8" ht="15.75" customHeight="1">
      <c r="B29" s="24" t="s">
        <v>41</v>
      </c>
      <c r="C29" s="76">
        <v>0.16969999999999999</v>
      </c>
    </row>
    <row r="30" spans="1:8" ht="15.75" customHeight="1">
      <c r="B30" s="24" t="s">
        <v>42</v>
      </c>
      <c r="C30" s="76">
        <v>0.10490000000000001</v>
      </c>
    </row>
    <row r="31" spans="1:8" ht="15.75" customHeight="1">
      <c r="B31" s="24" t="s">
        <v>43</v>
      </c>
      <c r="C31" s="76">
        <v>0.10859999999999999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8.5900000000000004E-2</v>
      </c>
    </row>
    <row r="34" spans="2:3" ht="15.75" customHeight="1">
      <c r="B34" s="24" t="s">
        <v>46</v>
      </c>
      <c r="C34" s="76">
        <v>0.25700000000000001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0.65879999999999994</v>
      </c>
      <c r="D2" s="77">
        <v>0.65879999999999994</v>
      </c>
      <c r="E2" s="77">
        <v>0.5524</v>
      </c>
      <c r="F2" s="77">
        <v>0.35820000000000002</v>
      </c>
      <c r="G2" s="77">
        <v>0.2646</v>
      </c>
    </row>
    <row r="3" spans="1:15" ht="15.75" customHeight="1">
      <c r="A3" s="5"/>
      <c r="B3" s="11" t="s">
        <v>118</v>
      </c>
      <c r="C3" s="77">
        <v>0.1741</v>
      </c>
      <c r="D3" s="77">
        <v>0.1741</v>
      </c>
      <c r="E3" s="77">
        <v>0.21100000000000002</v>
      </c>
      <c r="F3" s="77">
        <v>0.251</v>
      </c>
      <c r="G3" s="77">
        <v>0.21850000000000003</v>
      </c>
    </row>
    <row r="4" spans="1:15" ht="15.75" customHeight="1">
      <c r="A4" s="5"/>
      <c r="B4" s="11" t="s">
        <v>116</v>
      </c>
      <c r="C4" s="78">
        <v>7.9500000000000001E-2</v>
      </c>
      <c r="D4" s="78">
        <v>7.9500000000000001E-2</v>
      </c>
      <c r="E4" s="78">
        <v>9.64E-2</v>
      </c>
      <c r="F4" s="78">
        <v>0.2127</v>
      </c>
      <c r="G4" s="78">
        <v>0.23600000000000002</v>
      </c>
    </row>
    <row r="5" spans="1:15" ht="15.75" customHeight="1">
      <c r="A5" s="5"/>
      <c r="B5" s="11" t="s">
        <v>119</v>
      </c>
      <c r="C5" s="78">
        <v>8.7499999999999994E-2</v>
      </c>
      <c r="D5" s="78">
        <v>8.7499999999999994E-2</v>
      </c>
      <c r="E5" s="78">
        <v>0.14019999999999999</v>
      </c>
      <c r="F5" s="78">
        <v>0.17800000000000002</v>
      </c>
      <c r="G5" s="78">
        <v>0.28089999999999998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0.66949999999999998</v>
      </c>
      <c r="F8" s="77">
        <v>0.72540000000000004</v>
      </c>
      <c r="G8" s="77">
        <v>0.7831999999999999</v>
      </c>
    </row>
    <row r="9" spans="1:15" ht="15.75" customHeight="1">
      <c r="B9" s="7" t="s">
        <v>121</v>
      </c>
      <c r="C9" s="77">
        <v>0.15890000000000001</v>
      </c>
      <c r="D9" s="77">
        <v>0.15890000000000001</v>
      </c>
      <c r="E9" s="77">
        <v>0.2077</v>
      </c>
      <c r="F9" s="77">
        <v>0.18629999999999999</v>
      </c>
      <c r="G9" s="77">
        <v>0.15340000000000001</v>
      </c>
    </row>
    <row r="10" spans="1:15" ht="15.75" customHeight="1">
      <c r="B10" s="7" t="s">
        <v>122</v>
      </c>
      <c r="C10" s="78">
        <v>7.7899999999999997E-2</v>
      </c>
      <c r="D10" s="78">
        <v>7.7899999999999997E-2</v>
      </c>
      <c r="E10" s="78">
        <v>7.8899999999999998E-2</v>
      </c>
      <c r="F10" s="78">
        <v>6.0899999999999996E-2</v>
      </c>
      <c r="G10" s="78">
        <v>4.1200000000000001E-2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4.3899999999999995E-2</v>
      </c>
      <c r="F11" s="78">
        <v>2.7300000000000001E-2</v>
      </c>
      <c r="G11" s="78">
        <v>2.2200000000000001E-2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0.441</v>
      </c>
      <c r="I14" s="80">
        <v>0.441</v>
      </c>
      <c r="J14" s="80">
        <v>0.441</v>
      </c>
      <c r="K14" s="80">
        <v>0.441</v>
      </c>
      <c r="L14" s="80">
        <v>0.41229999999999994</v>
      </c>
      <c r="M14" s="80">
        <v>0.41229999999999994</v>
      </c>
      <c r="N14" s="80">
        <v>0.41229999999999994</v>
      </c>
      <c r="O14" s="80">
        <v>0.41229999999999994</v>
      </c>
    </row>
    <row r="15" spans="1:15" ht="15.75" customHeight="1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0.17372125497621257</v>
      </c>
      <c r="I15" s="77">
        <f t="shared" si="0"/>
        <v>0.17372125497621257</v>
      </c>
      <c r="J15" s="77">
        <f t="shared" si="0"/>
        <v>0.17372125497621257</v>
      </c>
      <c r="K15" s="77">
        <f t="shared" si="0"/>
        <v>0.17372125497621257</v>
      </c>
      <c r="L15" s="77">
        <f t="shared" si="0"/>
        <v>0.16241558600157016</v>
      </c>
      <c r="M15" s="77">
        <f t="shared" si="0"/>
        <v>0.16241558600157016</v>
      </c>
      <c r="N15" s="77">
        <f t="shared" si="0"/>
        <v>0.16241558600157016</v>
      </c>
      <c r="O15" s="77">
        <f t="shared" si="0"/>
        <v>0.16241558600157016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0.77610000000000001</v>
      </c>
      <c r="D2" s="78">
        <v>0.44189999999999996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0.16089999999999999</v>
      </c>
      <c r="D3" s="78">
        <v>0.25379999999999997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5.9400000000000001E-2</v>
      </c>
      <c r="D4" s="78">
        <v>0.28770000000000001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3.5999999999999366E-3</v>
      </c>
      <c r="D5" s="77">
        <f t="shared" ref="D5:G5" si="0">1-SUM(D2:D4)</f>
        <v>1.6599999999999948E-2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>
        <v>0.42609999999999998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8.3299999999999999E-2</v>
      </c>
      <c r="D4" s="28">
        <v>8.299999999999999E-2</v>
      </c>
      <c r="E4" s="28">
        <v>8.2699999999999996E-2</v>
      </c>
      <c r="F4" s="28">
        <v>8.2699999999999996E-2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0.41229999999999994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0.44189999999999996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74.686000000000007</v>
      </c>
      <c r="D13" s="28">
        <v>71.656999999999996</v>
      </c>
      <c r="E13" s="28">
        <v>68.793999999999997</v>
      </c>
      <c r="F13" s="28">
        <v>66.180000000000007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>
      <c r="A14" s="11" t="s">
        <v>189</v>
      </c>
      <c r="B14" s="85">
        <v>4.7E-2</v>
      </c>
      <c r="C14" s="85">
        <v>0.95</v>
      </c>
      <c r="D14" s="86">
        <v>18.350000000000001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19.45</v>
      </c>
      <c r="E15" s="86" t="s">
        <v>201</v>
      </c>
    </row>
    <row r="16" spans="1:5" ht="15.75" customHeight="1">
      <c r="A16" s="53" t="s">
        <v>57</v>
      </c>
      <c r="B16" s="85">
        <v>0.15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>
      <c r="A18" s="53" t="s">
        <v>175</v>
      </c>
      <c r="B18" s="85">
        <v>0.442</v>
      </c>
      <c r="C18" s="85">
        <v>0.95</v>
      </c>
      <c r="D18" s="86">
        <v>1.22</v>
      </c>
      <c r="E18" s="86" t="s">
        <v>201</v>
      </c>
    </row>
    <row r="19" spans="1:5" ht="15.75" customHeight="1">
      <c r="A19" s="53" t="s">
        <v>174</v>
      </c>
      <c r="B19" s="85">
        <v>0.19899999999999998</v>
      </c>
      <c r="C19" s="85">
        <v>0.95</v>
      </c>
      <c r="D19" s="86">
        <v>1.29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3.95</v>
      </c>
      <c r="E27" s="86" t="s">
        <v>201</v>
      </c>
    </row>
    <row r="28" spans="1:5" ht="15.75" customHeight="1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0.19899999999999998</v>
      </c>
      <c r="C29" s="85">
        <v>0.95</v>
      </c>
      <c r="D29" s="86">
        <v>63.45</v>
      </c>
      <c r="E29" s="86" t="s">
        <v>201</v>
      </c>
    </row>
    <row r="30" spans="1:5" ht="15.75" customHeight="1">
      <c r="A30" s="53" t="s">
        <v>67</v>
      </c>
      <c r="B30" s="85">
        <v>0.11199999999999999</v>
      </c>
      <c r="C30" s="85">
        <v>0.95</v>
      </c>
      <c r="D30" s="86">
        <v>199.81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>
      <c r="A32" s="53" t="s">
        <v>28</v>
      </c>
      <c r="B32" s="85">
        <v>0.01</v>
      </c>
      <c r="C32" s="85">
        <v>0.95</v>
      </c>
      <c r="D32" s="86">
        <v>0.46</v>
      </c>
      <c r="E32" s="86" t="s">
        <v>201</v>
      </c>
    </row>
    <row r="33" spans="1:6" ht="15.75" customHeight="1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2020-08-31T01:04:47Z</dcterms:modified>
</cp:coreProperties>
</file>