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1522636-089F-4975-B517-F9AAE7F5D2A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<sst xmlns="http://schemas.openxmlformats.org/spreadsheetml/2006/main" count="1109" uniqueCount="272">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</sst>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0.13467999999999999</v>
      </c>
      <c r="E3" s="26">
        <f>frac_mam_12_23months * 2.6</f>
        <v>0.14326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0.18902000000000002</v>
      </c>
      <c r="E4" s="26">
        <f>frac_sam_12_23months * 2.6</f>
        <v>0.11699999999999999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2593519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3017874.3893896341</v>
      </c>
      <c r="I2" s="22">
        <f>G2-H2</f>
        <v>22615125.610610366</v>
      </c>
    </row>
    <row r="3" spans="1:9" ht="15.75" customHeight="1">
      <c r="A3" s="92">
        <f t="shared" ref="A3:A40" si="2">IF($A$2+ROW(A3)-2&lt;=end_year,A2+1,"")</f>
        <v>2020</v>
      </c>
      <c r="B3" s="74">
        <v>2592254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3016402.408230993</v>
      </c>
      <c r="I3" s="22">
        <f t="shared" ref="I3:I15" si="3">G3-H3</f>
        <v>23044597.591769006</v>
      </c>
    </row>
    <row r="4" spans="1:9" ht="15.75" customHeight="1">
      <c r="A4" s="92">
        <f t="shared" si="2"/>
        <v>2021</v>
      </c>
      <c r="B4" s="74">
        <v>2584684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3007593.7937085312</v>
      </c>
      <c r="I4" s="22">
        <f t="shared" si="3"/>
        <v>23408406.206291467</v>
      </c>
    </row>
    <row r="5" spans="1:9" ht="15.75" customHeight="1">
      <c r="A5" s="92">
        <f t="shared" si="2"/>
        <v>2022</v>
      </c>
      <c r="B5" s="74">
        <v>2578046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2999869.6743954406</v>
      </c>
      <c r="I5" s="22">
        <f t="shared" si="3"/>
        <v>23746130.325604558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0.60020000000000007</v>
      </c>
      <c r="D2" s="77">
        <v>0.60020000000000007</v>
      </c>
      <c r="E2" s="77">
        <v>0.66680000000000006</v>
      </c>
      <c r="F2" s="77">
        <v>0.57100000000000006</v>
      </c>
      <c r="G2" s="77">
        <v>0.55710000000000004</v>
      </c>
    </row>
    <row r="3" spans="1:15" ht="15.75" customHeight="1">
      <c r="A3" s="5"/>
      <c r="B3" s="11" t="s">
        <v>118</v>
      </c>
      <c r="C3" s="77">
        <v>0.18659999999999999</v>
      </c>
      <c r="D3" s="77">
        <v>0.18659999999999999</v>
      </c>
      <c r="E3" s="77">
        <v>0.15460000000000002</v>
      </c>
      <c r="F3" s="77">
        <v>0.187</v>
      </c>
      <c r="G3" s="77">
        <v>0.21710000000000002</v>
      </c>
    </row>
    <row r="4" spans="1:15" ht="15.75" customHeight="1">
      <c r="A4" s="5"/>
      <c r="B4" s="11" t="s">
        <v>116</v>
      </c>
      <c r="C4" s="78">
        <v>0.1047</v>
      </c>
      <c r="D4" s="78">
        <v>0.1047</v>
      </c>
      <c r="E4" s="78">
        <v>8.4100000000000008E-2</v>
      </c>
      <c r="F4" s="78">
        <v>0.11509999999999999</v>
      </c>
      <c r="G4" s="78">
        <v>0.1215</v>
      </c>
    </row>
    <row r="5" spans="1:15" ht="15.75" customHeight="1">
      <c r="A5" s="5"/>
      <c r="B5" s="11" t="s">
        <v>119</v>
      </c>
      <c r="C5" s="78">
        <v>0.1085</v>
      </c>
      <c r="D5" s="78">
        <v>0.1085</v>
      </c>
      <c r="E5" s="78">
        <v>9.4499999999999987E-2</v>
      </c>
      <c r="F5" s="78">
        <v>0.12689999999999999</v>
      </c>
      <c r="G5" s="78">
        <v>0.1043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0.74129999999999996</v>
      </c>
      <c r="F8" s="77">
        <v>0.8123999999999999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0.1341</v>
      </c>
      <c r="F9" s="77">
        <v>8.7599999999999997E-2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5.1799999999999999E-2</v>
      </c>
      <c r="F10" s="78">
        <v>5.5099999999999996E-2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7.2700000000000001E-2</v>
      </c>
      <c r="F11" s="78">
        <v>4.4999999999999998E-2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0.22600000000000001</v>
      </c>
      <c r="I14" s="80">
        <v>0.22600000000000001</v>
      </c>
      <c r="J14" s="80">
        <v>0.22600000000000001</v>
      </c>
      <c r="K14" s="80">
        <v>0.22600000000000001</v>
      </c>
      <c r="L14" s="80">
        <v>0.28244000000000002</v>
      </c>
      <c r="M14" s="80">
        <v>0.28244000000000002</v>
      </c>
      <c r="N14" s="80">
        <v>0.28244000000000002</v>
      </c>
      <c r="O14" s="80">
        <v>0.28244000000000002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0.12012776809962437</v>
      </c>
      <c r="I15" s="77">
        <f t="shared" si="0"/>
        <v>0.12012776809962437</v>
      </c>
      <c r="J15" s="77">
        <f t="shared" si="0"/>
        <v>0.12012776809962437</v>
      </c>
      <c r="K15" s="77">
        <f t="shared" si="0"/>
        <v>0.12012776809962437</v>
      </c>
      <c r="L15" s="77">
        <f t="shared" si="0"/>
        <v>0.15012781779671641</v>
      </c>
      <c r="M15" s="77">
        <f t="shared" si="0"/>
        <v>0.15012781779671641</v>
      </c>
      <c r="N15" s="77">
        <f t="shared" si="0"/>
        <v>0.15012781779671641</v>
      </c>
      <c r="O15" s="77">
        <f t="shared" si="0"/>
        <v>0.15012781779671641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0.70579999999999998</v>
      </c>
      <c r="D2" s="78">
        <v>0.35289999999999999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0.15329999999999999</v>
      </c>
      <c r="D3" s="78">
        <v>0.3014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0.10710000000000001</v>
      </c>
      <c r="D4" s="78">
        <v>0.27390000000000003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3.3800000000000052E-2</v>
      </c>
      <c r="D5" s="77">
        <f t="shared" ref="D5:G5" si="0">1-SUM(D2:D4)</f>
        <v>7.1799999999999975E-2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>
        <v>0.2278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9.4499999999999987E-2</v>
      </c>
      <c r="D4" s="28">
        <v>9.4200000000000006E-2</v>
      </c>
      <c r="E4" s="28">
        <v>9.4200000000000006E-2</v>
      </c>
      <c r="F4" s="28">
        <v>9.4200000000000006E-2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0.22600000000000001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0.28244000000000002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0.35289999999999999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17.376000000000001</v>
      </c>
      <c r="D13" s="28">
        <v>16.544</v>
      </c>
      <c r="E13" s="28">
        <v>15.747999999999999</v>
      </c>
      <c r="F13" s="28">
        <v>15.019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>
      <c r="A14" s="11" t="s">
        <v>189</v>
      </c>
      <c r="B14" s="85">
        <v>0.36099999999999999</v>
      </c>
      <c r="C14" s="85">
        <v>0.95</v>
      </c>
      <c r="D14" s="86">
        <v>13.69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0.66</v>
      </c>
      <c r="E17" s="86" t="s">
        <v>201</v>
      </c>
    </row>
    <row r="18" spans="1:5" ht="15.75" customHeight="1">
      <c r="A18" s="53" t="s">
        <v>175</v>
      </c>
      <c r="B18" s="85">
        <v>0.35299999999999998</v>
      </c>
      <c r="C18" s="85">
        <v>0.95</v>
      </c>
      <c r="D18" s="86">
        <v>8.52</v>
      </c>
      <c r="E18" s="86" t="s">
        <v>201</v>
      </c>
    </row>
    <row r="19" spans="1:5" ht="15.75" customHeight="1">
      <c r="A19" s="53" t="s">
        <v>174</v>
      </c>
      <c r="B19" s="85">
        <v>0.43200000000000005</v>
      </c>
      <c r="C19" s="85">
        <v>0.95</v>
      </c>
      <c r="D19" s="86">
        <v>9.0299999999999994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7.07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>
      <c r="A29" s="53" t="s">
        <v>58</v>
      </c>
      <c r="B29" s="85">
        <v>0.43200000000000005</v>
      </c>
      <c r="C29" s="85">
        <v>0.95</v>
      </c>
      <c r="D29" s="86">
        <v>110.19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>
      <c r="A32" s="53" t="s">
        <v>28</v>
      </c>
      <c r="B32" s="85">
        <v>0.68</v>
      </c>
      <c r="C32" s="85">
        <v>0.95</v>
      </c>
      <c r="D32" s="86">
        <v>1.41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2020-08-31T01:04:51Z</dcterms:modified>
</cp:coreProperties>
</file>