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BAE9FC-2159-48BA-90DD-8737B5342C6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<sst xmlns="http://schemas.openxmlformats.org/spreadsheetml/2006/main" count="1109" uniqueCount="272">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</sst>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787258</v>
      </c>
    </row>
    <row r="8" spans="1:3" ht="15" customHeight="1">
      <c r="B8" s="7" t="s">
        <v>106</v>
      </c>
      <c r="C8" s="66">
        <v>0.439</v>
      </c>
    </row>
    <row r="9" spans="1:3" ht="15" customHeight="1">
      <c r="B9" s="9" t="s">
        <v>107</v>
      </c>
      <c r="C9" s="67">
        <v>0.16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7.17E-2</v>
      </c>
    </row>
    <row r="24" spans="1:3" ht="15" customHeight="1">
      <c r="B24" s="20" t="s">
        <v>102</v>
      </c>
      <c r="C24" s="67">
        <v>0.48180000000000001</v>
      </c>
    </row>
    <row r="25" spans="1:3" ht="15" customHeight="1">
      <c r="B25" s="20" t="s">
        <v>103</v>
      </c>
      <c r="C25" s="67">
        <v>0.37559999999999999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21.83</v>
      </c>
    </row>
    <row r="30" spans="1:3" ht="14.25" customHeight="1">
      <c r="B30" s="30" t="s">
        <v>76</v>
      </c>
      <c r="C30" s="69">
        <v>7.53</v>
      </c>
    </row>
    <row r="31" spans="1:3" ht="14.25" customHeight="1">
      <c r="B31" s="30" t="s">
        <v>77</v>
      </c>
      <c r="C31" s="69">
        <v>11.9</v>
      </c>
    </row>
    <row r="32" spans="1:3" ht="14.25" customHeight="1">
      <c r="B32" s="30" t="s">
        <v>78</v>
      </c>
      <c r="C32" s="69">
        <v>58.74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17.8</v>
      </c>
    </row>
    <row r="38" spans="1:5" ht="15" customHeight="1">
      <c r="B38" s="16" t="s">
        <v>91</v>
      </c>
      <c r="C38" s="68">
        <v>32.1</v>
      </c>
      <c r="D38" s="17"/>
      <c r="E38" s="18"/>
    </row>
    <row r="39" spans="1:5" ht="15" customHeight="1">
      <c r="B39" s="16" t="s">
        <v>90</v>
      </c>
      <c r="C39" s="68">
        <v>43.1</v>
      </c>
      <c r="D39" s="17"/>
      <c r="E39" s="17"/>
    </row>
    <row r="40" spans="1:5" ht="15" customHeight="1">
      <c r="B40" s="16" t="s">
        <v>171</v>
      </c>
      <c r="C40" s="68">
        <v>5.01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0.1027</v>
      </c>
      <c r="D46" s="17"/>
    </row>
    <row r="47" spans="1:5" ht="15.75" customHeight="1">
      <c r="B47" s="16" t="s">
        <v>12</v>
      </c>
      <c r="C47" s="67">
        <v>0.2109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</v>
      </c>
      <c r="D51" s="17"/>
    </row>
    <row r="52" spans="1:4" ht="15" customHeight="1">
      <c r="B52" s="16" t="s">
        <v>125</v>
      </c>
      <c r="C52" s="65">
        <v>3.3</v>
      </c>
    </row>
    <row r="53" spans="1:4" ht="15.75" customHeight="1">
      <c r="B53" s="16" t="s">
        <v>126</v>
      </c>
      <c r="C53" s="65">
        <v>3.3</v>
      </c>
    </row>
    <row r="54" spans="1:4" ht="15.75" customHeight="1">
      <c r="B54" s="16" t="s">
        <v>127</v>
      </c>
      <c r="C54" s="65">
        <v>3.3</v>
      </c>
    </row>
    <row r="55" spans="1:4" ht="15.75" customHeight="1">
      <c r="B55" s="16" t="s">
        <v>128</v>
      </c>
      <c r="C55" s="65">
        <v>3.3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2.3762376237623762E-4</v>
      </c>
    </row>
    <row r="59" spans="1:4" ht="15.75" customHeight="1">
      <c r="B59" s="16" t="s">
        <v>132</v>
      </c>
      <c r="C59" s="66">
        <v>0.50171990171990177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0.19578000000000001</v>
      </c>
      <c r="E3" s="26">
        <f>frac_mam_12_23months * 2.6</f>
        <v>0.16198000000000001</v>
      </c>
      <c r="F3" s="26">
        <f>frac_mam_24_59months * 2.6</f>
        <v>8.4760000000000002E-2</v>
      </c>
    </row>
    <row r="4" spans="1:6" ht="15.75" customHeight="1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0.11232</v>
      </c>
      <c r="E4" s="26">
        <f>frac_sam_12_23months * 2.6</f>
        <v>8.1120000000000012E-2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104329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122681.1707703459</v>
      </c>
      <c r="I2" s="22">
        <f>G2-H2</f>
        <v>718915.82922965405</v>
      </c>
    </row>
    <row r="3" spans="1:9" ht="15.75" customHeight="1">
      <c r="A3" s="92">
        <f t="shared" ref="A3:A40" si="2">IF($A$2+ROW(A3)-2&lt;=end_year,A2+1,"")</f>
        <v>2020</v>
      </c>
      <c r="B3" s="74">
        <v>105371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123906.46555839811</v>
      </c>
      <c r="I3" s="22">
        <f t="shared" ref="I3:I15" si="3">G3-H3</f>
        <v>737634.53444160195</v>
      </c>
    </row>
    <row r="4" spans="1:9" ht="15.75" customHeight="1">
      <c r="A4" s="92">
        <f t="shared" si="2"/>
        <v>2021</v>
      </c>
      <c r="B4" s="74">
        <v>106553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125296.38728534411</v>
      </c>
      <c r="I4" s="22">
        <f t="shared" si="3"/>
        <v>760460.61271465593</v>
      </c>
    </row>
    <row r="5" spans="1:9" ht="15.75" customHeight="1">
      <c r="A5" s="92">
        <f t="shared" si="2"/>
        <v>2022</v>
      </c>
      <c r="B5" s="74">
        <v>108117</v>
      </c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127135.50537412883</v>
      </c>
      <c r="I5" s="22">
        <f t="shared" si="3"/>
        <v>785645.49462587119</v>
      </c>
    </row>
    <row r="6" spans="1:9" ht="15.75" customHeight="1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3.8999999999999998E-3</v>
      </c>
    </row>
    <row r="4" spans="1:8" ht="15.75" customHeight="1">
      <c r="B4" s="24" t="s">
        <v>7</v>
      </c>
      <c r="C4" s="76">
        <v>0.1918</v>
      </c>
    </row>
    <row r="5" spans="1:8" ht="15.75" customHeight="1">
      <c r="B5" s="24" t="s">
        <v>8</v>
      </c>
      <c r="C5" s="76">
        <v>7.0499999999999993E-2</v>
      </c>
    </row>
    <row r="6" spans="1:8" ht="15.75" customHeight="1">
      <c r="B6" s="24" t="s">
        <v>10</v>
      </c>
      <c r="C6" s="76">
        <v>0.28870000000000001</v>
      </c>
    </row>
    <row r="7" spans="1:8" ht="15.75" customHeight="1">
      <c r="B7" s="24" t="s">
        <v>13</v>
      </c>
      <c r="C7" s="76">
        <v>0.22650000000000001</v>
      </c>
    </row>
    <row r="8" spans="1:8" ht="15.75" customHeight="1">
      <c r="B8" s="24" t="s">
        <v>14</v>
      </c>
      <c r="C8" s="76">
        <v>3.8E-3</v>
      </c>
    </row>
    <row r="9" spans="1:8" ht="15.75" customHeight="1">
      <c r="B9" s="24" t="s">
        <v>27</v>
      </c>
      <c r="C9" s="76">
        <v>0.13200000000000001</v>
      </c>
    </row>
    <row r="10" spans="1:8" ht="15.75" customHeight="1">
      <c r="B10" s="24" t="s">
        <v>15</v>
      </c>
      <c r="C10" s="76">
        <v>8.2799999999999999E-2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0.1542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0.10979999999999999</v>
      </c>
    </row>
    <row r="32" spans="1:8" ht="15.75" customHeight="1">
      <c r="B32" s="24" t="s">
        <v>44</v>
      </c>
      <c r="C32" s="76">
        <v>1.8800000000000001E-2</v>
      </c>
    </row>
    <row r="33" spans="2:3" ht="15.75" customHeight="1">
      <c r="B33" s="24" t="s">
        <v>45</v>
      </c>
      <c r="C33" s="76">
        <v>8.4500000000000006E-2</v>
      </c>
    </row>
    <row r="34" spans="2:3" ht="15.75" customHeight="1">
      <c r="B34" s="24" t="s">
        <v>46</v>
      </c>
      <c r="C34" s="76">
        <v>0.26250000000000001</v>
      </c>
    </row>
    <row r="35" spans="2:3" ht="15.75" customHeight="1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</v>
      </c>
      <c r="D2" s="77">
        <v>0.6028</v>
      </c>
      <c r="E2" s="77">
        <v>0.4703</v>
      </c>
      <c r="F2" s="77">
        <v>0.26300000000000001</v>
      </c>
      <c r="G2" s="77">
        <v>0.23180000000000001</v>
      </c>
    </row>
    <row r="3" spans="1:15" ht="15.75" customHeight="1">
      <c r="A3" s="5"/>
      <c r="B3" s="11" t="s">
        <v>118</v>
      </c>
      <c r="C3" s="77">
        <v>0.21100000000000002</v>
      </c>
      <c r="D3" s="77">
        <v>0.21100000000000002</v>
      </c>
      <c r="E3" s="77">
        <v>0.25559999999999999</v>
      </c>
      <c r="F3" s="77">
        <v>0.25329999999999997</v>
      </c>
      <c r="G3" s="77">
        <v>0.26829999999999998</v>
      </c>
    </row>
    <row r="4" spans="1:15" ht="15.75" customHeight="1">
      <c r="A4" s="5"/>
      <c r="B4" s="11" t="s">
        <v>116</v>
      </c>
      <c r="C4" s="78">
        <v>0.11230000000000001</v>
      </c>
      <c r="D4" s="78">
        <v>0.11230000000000001</v>
      </c>
      <c r="E4" s="78">
        <v>0.1648</v>
      </c>
      <c r="F4" s="78">
        <v>0.2581</v>
      </c>
      <c r="G4" s="78">
        <v>0.2656</v>
      </c>
    </row>
    <row r="5" spans="1:15" ht="15.75" customHeight="1">
      <c r="A5" s="5"/>
      <c r="B5" s="11" t="s">
        <v>119</v>
      </c>
      <c r="C5" s="78">
        <v>7.3899999999999993E-2</v>
      </c>
      <c r="D5" s="78">
        <v>7.3899999999999993E-2</v>
      </c>
      <c r="E5" s="78">
        <v>0.1094</v>
      </c>
      <c r="F5" s="78">
        <v>0.22559999999999999</v>
      </c>
      <c r="G5" s="78">
        <v>0.23430000000000001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0.69669999999999999</v>
      </c>
      <c r="F8" s="77">
        <v>0.7369</v>
      </c>
      <c r="G8" s="77">
        <v>0.81669999999999998</v>
      </c>
    </row>
    <row r="9" spans="1:15" ht="15.75" customHeight="1">
      <c r="B9" s="7" t="s">
        <v>121</v>
      </c>
      <c r="C9" s="77">
        <v>0.1331</v>
      </c>
      <c r="D9" s="77">
        <v>0.1331</v>
      </c>
      <c r="E9" s="77">
        <v>0.18489999999999998</v>
      </c>
      <c r="F9" s="77">
        <v>0.1696</v>
      </c>
      <c r="G9" s="77">
        <v>0.13250000000000001</v>
      </c>
    </row>
    <row r="10" spans="1:15" ht="15.75" customHeight="1">
      <c r="B10" s="7" t="s">
        <v>122</v>
      </c>
      <c r="C10" s="78">
        <v>6.1500000000000006E-2</v>
      </c>
      <c r="D10" s="78">
        <v>6.1500000000000006E-2</v>
      </c>
      <c r="E10" s="78">
        <v>7.5300000000000006E-2</v>
      </c>
      <c r="F10" s="78">
        <v>6.2300000000000001E-2</v>
      </c>
      <c r="G10" s="78">
        <v>3.2599999999999997E-2</v>
      </c>
    </row>
    <row r="11" spans="1:15" ht="15.75" customHeight="1">
      <c r="B11" s="7" t="s">
        <v>123</v>
      </c>
      <c r="C11" s="78">
        <v>4.5599999999999995E-2</v>
      </c>
      <c r="D11" s="78">
        <v>4.5599999999999995E-2</v>
      </c>
      <c r="E11" s="78">
        <v>4.3200000000000002E-2</v>
      </c>
      <c r="F11" s="78">
        <v>3.1200000000000002E-2</v>
      </c>
      <c r="G11" s="78">
        <v>1.8200000000000001E-2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0.38170999999999999</v>
      </c>
      <c r="M14" s="80">
        <v>0.38170999999999999</v>
      </c>
      <c r="N14" s="80">
        <v>0.38170999999999999</v>
      </c>
      <c r="O14" s="80">
        <v>0.38170999999999999</v>
      </c>
    </row>
    <row r="15" spans="1:15" ht="15.75" customHeight="1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0.19151150368550371</v>
      </c>
      <c r="M15" s="77">
        <f t="shared" si="0"/>
        <v>0.19151150368550371</v>
      </c>
      <c r="N15" s="77">
        <f t="shared" si="0"/>
        <v>0.19151150368550371</v>
      </c>
      <c r="O15" s="77">
        <f t="shared" si="0"/>
        <v>0.19151150368550371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0.79400000000000004</v>
      </c>
      <c r="D2" s="78">
        <v>0.25800000000000001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</v>
      </c>
      <c r="D3" s="78">
        <v>0.53900000000000003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2.3E-2</v>
      </c>
      <c r="D4" s="78">
        <v>0.20199999999999999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1.0000000000000009E-3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>
        <v>0.44769999999999999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7.3099999999999998E-2</v>
      </c>
      <c r="D4" s="28">
        <v>7.2899999999999993E-2</v>
      </c>
      <c r="E4" s="28">
        <v>7.2700000000000001E-2</v>
      </c>
      <c r="F4" s="28">
        <v>7.2700000000000001E-2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0.38170999999999999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19.489999999999998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>
      <c r="A18" s="53" t="s">
        <v>175</v>
      </c>
      <c r="B18" s="85">
        <v>0.25800000000000001</v>
      </c>
      <c r="C18" s="85">
        <v>0.95</v>
      </c>
      <c r="D18" s="86">
        <v>1.68</v>
      </c>
      <c r="E18" s="86" t="s">
        <v>201</v>
      </c>
    </row>
    <row r="19" spans="1:5" ht="15.75" customHeight="1">
      <c r="A19" s="53" t="s">
        <v>174</v>
      </c>
      <c r="B19" s="85">
        <v>0.42499999999999999</v>
      </c>
      <c r="C19" s="85">
        <v>0.95</v>
      </c>
      <c r="D19" s="86">
        <v>1.78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>
      <c r="A29" s="53" t="s">
        <v>58</v>
      </c>
      <c r="B29" s="85">
        <v>0.42499999999999999</v>
      </c>
      <c r="C29" s="85">
        <v>0.95</v>
      </c>
      <c r="D29" s="86">
        <v>66.430000000000007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0.53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2020-08-31T01:04:05Z</dcterms:modified>
</cp:coreProperties>
</file>