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954BE14A-8CF1-4520-A6DA-FFA10D01CB5A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<sst xmlns="http://schemas.openxmlformats.org/spreadsheetml/2006/main" count="1109" uniqueCount="272">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</sst>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0.23296000000000003</v>
      </c>
      <c r="E3" s="26">
        <f>frac_mam_12_23months * 2.6</f>
        <v>0.16250000000000001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9.8019999999999996E-2</v>
      </c>
      <c r="E4" s="26">
        <f>frac_sam_12_23months * 2.6</f>
        <v>0.10868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454935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534185.09868571698</v>
      </c>
      <c r="I2" s="22">
        <f>G2-H2</f>
        <v>2725814.9013142828</v>
      </c>
    </row>
    <row r="3" spans="1:9" ht="15.75" customHeight="1">
      <c r="A3" s="92">
        <f t="shared" ref="A3:A40" si="2">IF($A$2+ROW(A3)-2&lt;=end_year,A2+1,"")</f>
        <v>2020</v>
      </c>
      <c r="B3" s="74">
        <v>468881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550560.50481246249</v>
      </c>
      <c r="I3" s="22">
        <f t="shared" ref="I3:I15" si="3">G3-H3</f>
        <v>2808439.4951875377</v>
      </c>
    </row>
    <row r="4" spans="1:9" ht="15.75" customHeight="1">
      <c r="A4" s="92">
        <f t="shared" si="2"/>
        <v>2021</v>
      </c>
      <c r="B4" s="74">
        <v>482298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>
        <f t="shared" si="1"/>
        <v>566314.75864887051</v>
      </c>
      <c r="I4" s="22">
        <f t="shared" si="3"/>
        <v>2894685.2413511295</v>
      </c>
    </row>
    <row r="5" spans="1:9" ht="15.75" customHeight="1">
      <c r="A5" s="92">
        <f t="shared" si="2"/>
        <v>2022</v>
      </c>
      <c r="B5" s="74">
        <v>495585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581916.36636477965</v>
      </c>
      <c r="I5" s="22">
        <f t="shared" si="3"/>
        <v>2986083.6336352201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0.65450000000000008</v>
      </c>
      <c r="D2" s="77">
        <v>0.65450000000000008</v>
      </c>
      <c r="E2" s="77">
        <v>0.64560000000000006</v>
      </c>
      <c r="F2" s="77">
        <v>0.37390000000000001</v>
      </c>
      <c r="G2" s="77">
        <v>0.36479999999999996</v>
      </c>
    </row>
    <row r="3" spans="1:15" ht="15.75" customHeight="1">
      <c r="A3" s="5"/>
      <c r="B3" s="11" t="s">
        <v>118</v>
      </c>
      <c r="C3" s="77">
        <v>0.17350000000000002</v>
      </c>
      <c r="D3" s="77">
        <v>0.17350000000000002</v>
      </c>
      <c r="E3" s="77">
        <v>0.1721</v>
      </c>
      <c r="F3" s="77">
        <v>0.26739999999999997</v>
      </c>
      <c r="G3" s="77">
        <v>0.27789999999999998</v>
      </c>
    </row>
    <row r="4" spans="1:15" ht="15.75" customHeight="1">
      <c r="A4" s="5"/>
      <c r="B4" s="11" t="s">
        <v>116</v>
      </c>
      <c r="C4" s="78">
        <v>9.98E-2</v>
      </c>
      <c r="D4" s="78">
        <v>9.98E-2</v>
      </c>
      <c r="E4" s="78">
        <v>9.0800000000000006E-2</v>
      </c>
      <c r="F4" s="78">
        <v>0.20100000000000001</v>
      </c>
      <c r="G4" s="78">
        <v>0.19620000000000001</v>
      </c>
    </row>
    <row r="5" spans="1:15" ht="15.75" customHeight="1">
      <c r="A5" s="5"/>
      <c r="B5" s="11" t="s">
        <v>119</v>
      </c>
      <c r="C5" s="78">
        <v>7.2300000000000003E-2</v>
      </c>
      <c r="D5" s="78">
        <v>7.2300000000000003E-2</v>
      </c>
      <c r="E5" s="78">
        <v>9.1600000000000001E-2</v>
      </c>
      <c r="F5" s="78">
        <v>0.15770000000000001</v>
      </c>
      <c r="G5" s="78">
        <v>0.16109999999999999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0.66569999999999996</v>
      </c>
      <c r="F8" s="77">
        <v>0.67610000000000003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0.20699999999999999</v>
      </c>
      <c r="F9" s="77">
        <v>0.21960000000000002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8.9600000000000013E-2</v>
      </c>
      <c r="F10" s="78">
        <v>6.25E-2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3.7699999999999997E-2</v>
      </c>
      <c r="F11" s="78">
        <v>4.1799999999999997E-2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0.61399999999999999</v>
      </c>
      <c r="I14" s="80">
        <v>0.61399999999999999</v>
      </c>
      <c r="J14" s="80">
        <v>0.61399999999999999</v>
      </c>
      <c r="K14" s="80">
        <v>0.61399999999999999</v>
      </c>
      <c r="L14" s="80">
        <v>0.45777999999999996</v>
      </c>
      <c r="M14" s="80">
        <v>0.45777999999999996</v>
      </c>
      <c r="N14" s="80">
        <v>0.45777999999999996</v>
      </c>
      <c r="O14" s="80">
        <v>0.45777999999999996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0.25304216159195214</v>
      </c>
      <c r="I15" s="77">
        <f t="shared" si="0"/>
        <v>0.25304216159195214</v>
      </c>
      <c r="J15" s="77">
        <f t="shared" si="0"/>
        <v>0.25304216159195214</v>
      </c>
      <c r="K15" s="77">
        <f t="shared" si="0"/>
        <v>0.25304216159195214</v>
      </c>
      <c r="L15" s="77">
        <f t="shared" si="0"/>
        <v>0.18866065266052745</v>
      </c>
      <c r="M15" s="77">
        <f t="shared" si="0"/>
        <v>0.18866065266052745</v>
      </c>
      <c r="N15" s="77">
        <f t="shared" si="0"/>
        <v>0.18866065266052745</v>
      </c>
      <c r="O15" s="77">
        <f t="shared" si="0"/>
        <v>0.18866065266052745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0.52659999999999996</v>
      </c>
      <c r="D2" s="78">
        <v>0.34009999999999996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0.23980000000000001</v>
      </c>
      <c r="D3" s="78">
        <v>0.31109999999999999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0.22289999999999999</v>
      </c>
      <c r="D4" s="78">
        <v>0.33759999999999996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1.0700000000000043E-2</v>
      </c>
      <c r="D5" s="77">
        <f t="shared" ref="D5:G5" si="0">1-SUM(D2:D4)</f>
        <v>1.1200000000000099E-2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>
        <v>0.32879999999999998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8.5199999999999998E-2</v>
      </c>
      <c r="D4" s="28">
        <v>8.4499999999999992E-2</v>
      </c>
      <c r="E4" s="28">
        <v>8.3900000000000002E-2</v>
      </c>
      <c r="F4" s="28">
        <v>8.3900000000000002E-2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0.61399999999999999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0.45777999999999996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0.34009999999999996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89.367000000000004</v>
      </c>
      <c r="D13" s="28">
        <v>85.994</v>
      </c>
      <c r="E13" s="28">
        <v>82.82</v>
      </c>
      <c r="F13" s="28">
        <v>79.793000000000006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37.97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70.12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>
      <c r="A14" s="11" t="s">
        <v>189</v>
      </c>
      <c r="B14" s="85">
        <v>0.41499999999999998</v>
      </c>
      <c r="C14" s="85">
        <v>0.95</v>
      </c>
      <c r="D14" s="86">
        <v>15.95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>
      <c r="A18" s="53" t="s">
        <v>175</v>
      </c>
      <c r="B18" s="85">
        <v>0.34</v>
      </c>
      <c r="C18" s="85">
        <v>0.95</v>
      </c>
      <c r="D18" s="86">
        <v>1.73</v>
      </c>
      <c r="E18" s="86" t="s">
        <v>201</v>
      </c>
    </row>
    <row r="19" spans="1:5" ht="15.75" customHeight="1">
      <c r="A19" s="53" t="s">
        <v>174</v>
      </c>
      <c r="B19" s="85">
        <v>0.159</v>
      </c>
      <c r="C19" s="85">
        <v>0.95</v>
      </c>
      <c r="D19" s="86">
        <v>1.83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1.63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27.18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23.05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4.17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0.159</v>
      </c>
      <c r="C29" s="85">
        <v>0.95</v>
      </c>
      <c r="D29" s="86">
        <v>66.73</v>
      </c>
      <c r="E29" s="86" t="s">
        <v>201</v>
      </c>
    </row>
    <row r="30" spans="1:5" ht="15.75" customHeight="1">
      <c r="A30" s="53" t="s">
        <v>67</v>
      </c>
      <c r="B30" s="85">
        <v>0.13100000000000001</v>
      </c>
      <c r="C30" s="85">
        <v>0.95</v>
      </c>
      <c r="D30" s="86">
        <v>183.4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194.4</v>
      </c>
      <c r="E31" s="86" t="s">
        <v>201</v>
      </c>
    </row>
    <row r="32" spans="1:5" ht="15.75" customHeight="1">
      <c r="A32" s="53" t="s">
        <v>28</v>
      </c>
      <c r="B32" s="85">
        <v>0.64</v>
      </c>
      <c r="C32" s="85">
        <v>0.95</v>
      </c>
      <c r="D32" s="86">
        <v>0.5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2020-08-31T01:05:11Z</dcterms:modified>
</cp:coreProperties>
</file>