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787DFC4-E077-45CD-9DC3-DD9CC6231A1D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<sst xmlns="http://schemas.openxmlformats.org/spreadsheetml/2006/main" count="1109" uniqueCount="272">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</sst>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39146</v>
      </c>
    </row>
    <row r="8" spans="1:3" ht="15" customHeight="1">
      <c r="B8" s="7" t="s">
        <v>106</v>
      </c>
      <c r="C8" s="66">
        <v>5.5899999999999998E-2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0.59512580869999998</v>
      </c>
    </row>
    <row r="11" spans="1:3" ht="15" customHeight="1">
      <c r="B11" s="7" t="s">
        <v>108</v>
      </c>
      <c r="C11" s="66">
        <v>0.85099999999999998</v>
      </c>
    </row>
    <row r="12" spans="1:3" ht="15" customHeight="1">
      <c r="B12" s="7" t="s">
        <v>109</v>
      </c>
      <c r="C12" s="66">
        <v>0.74099999999999999</v>
      </c>
    </row>
    <row r="13" spans="1:3" ht="15" customHeight="1">
      <c r="B13" s="7" t="s">
        <v>110</v>
      </c>
      <c r="C13" s="66">
        <v>0.57299999999999995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4.9800000000000004E-2</v>
      </c>
    </row>
    <row r="24" spans="1:3" ht="15" customHeight="1">
      <c r="B24" s="20" t="s">
        <v>102</v>
      </c>
      <c r="C24" s="67">
        <v>0.55979999999999996</v>
      </c>
    </row>
    <row r="25" spans="1:3" ht="15" customHeight="1">
      <c r="B25" s="20" t="s">
        <v>103</v>
      </c>
      <c r="C25" s="67">
        <v>0.36509999999999998</v>
      </c>
    </row>
    <row r="26" spans="1:3" ht="15" customHeight="1">
      <c r="B26" s="20" t="s">
        <v>104</v>
      </c>
      <c r="C26" s="67">
        <v>2.53E-2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0.41899999999999998</v>
      </c>
    </row>
    <row r="30" spans="1:3" ht="14.25" customHeight="1">
      <c r="B30" s="30" t="s">
        <v>76</v>
      </c>
      <c r="C30" s="69">
        <v>3.1E-2</v>
      </c>
    </row>
    <row r="31" spans="1:3" ht="14.25" customHeight="1">
      <c r="B31" s="30" t="s">
        <v>77</v>
      </c>
      <c r="C31" s="69">
        <v>5.5999999999999994E-2</v>
      </c>
    </row>
    <row r="32" spans="1:3" ht="14.25" customHeight="1">
      <c r="B32" s="30" t="s">
        <v>78</v>
      </c>
      <c r="C32" s="69">
        <v>0.49399999999999999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4.5</v>
      </c>
    </row>
    <row r="38" spans="1:5" ht="15" customHeight="1">
      <c r="B38" s="16" t="s">
        <v>91</v>
      </c>
      <c r="C38" s="68">
        <v>6.8</v>
      </c>
      <c r="D38" s="17"/>
      <c r="E38" s="18"/>
    </row>
    <row r="39" spans="1:5" ht="15" customHeight="1">
      <c r="B39" s="16" t="s">
        <v>90</v>
      </c>
      <c r="C39" s="68">
        <v>7.9</v>
      </c>
      <c r="D39" s="17"/>
      <c r="E39" s="17"/>
    </row>
    <row r="40" spans="1:5" ht="15" customHeight="1">
      <c r="B40" s="16" t="s">
        <v>171</v>
      </c>
      <c r="C40" s="68">
        <v>0.68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1.6799999999999999E-2</v>
      </c>
      <c r="D45" s="17"/>
    </row>
    <row r="46" spans="1:5" ht="15.75" customHeight="1">
      <c r="B46" s="16" t="s">
        <v>11</v>
      </c>
      <c r="C46" s="67">
        <v>6.2199999999999998E-2</v>
      </c>
      <c r="D46" s="17"/>
    </row>
    <row r="47" spans="1:5" ht="15.75" customHeight="1">
      <c r="B47" s="16" t="s">
        <v>12</v>
      </c>
      <c r="C47" s="67">
        <v>0.17059999999999997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0.75039999999999996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1.1360546964375</v>
      </c>
      <c r="D51" s="17"/>
    </row>
    <row r="52" spans="1:4" ht="15" customHeight="1">
      <c r="B52" s="16" t="s">
        <v>125</v>
      </c>
      <c r="C52" s="65">
        <v>1.2056803251499899</v>
      </c>
    </row>
    <row r="53" spans="1:4" ht="15.75" customHeight="1">
      <c r="B53" s="16" t="s">
        <v>126</v>
      </c>
      <c r="C53" s="65">
        <v>1.2056803251499899</v>
      </c>
    </row>
    <row r="54" spans="1:4" ht="15.75" customHeight="1">
      <c r="B54" s="16" t="s">
        <v>127</v>
      </c>
      <c r="C54" s="65">
        <v>1.0535150502999899</v>
      </c>
    </row>
    <row r="55" spans="1:4" ht="15.75" customHeight="1">
      <c r="B55" s="16" t="s">
        <v>128</v>
      </c>
      <c r="C55" s="65">
        <v>1.0535150502999899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0.55836361880873919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0.12350000000000001</v>
      </c>
      <c r="E3" s="26">
        <f>frac_mam_12_23months * 2.6</f>
        <v>0.10582</v>
      </c>
      <c r="F3" s="26">
        <f>frac_mam_24_59months * 2.6</f>
        <v>0.23192000000000002</v>
      </c>
    </row>
    <row r="4" spans="1:6" ht="15.75" customHeight="1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6.4479999999999996E-2</v>
      </c>
      <c r="E4" s="26">
        <f>frac_sam_12_23months * 2.6</f>
        <v>1.8292820000000001E-2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7066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8184.8625218782327</v>
      </c>
      <c r="I2" s="22">
        <f>G2-H2</f>
        <v>104815.13747812176</v>
      </c>
    </row>
    <row r="3" spans="1:9" ht="15.75" customHeight="1">
      <c r="A3" s="92">
        <f t="shared" ref="A3:A40" si="2">IF($A$2+ROW(A3)-2&lt;=end_year,A2+1,"")</f>
        <v>2020</v>
      </c>
      <c r="B3" s="74">
        <v>6906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7999.5273954275508</v>
      </c>
      <c r="I3" s="22">
        <f t="shared" ref="I3:I15" si="3">G3-H3</f>
        <v>106000.47260457245</v>
      </c>
    </row>
    <row r="4" spans="1:9" ht="15.75" customHeight="1">
      <c r="A4" s="92">
        <f t="shared" si="2"/>
        <v>2021</v>
      </c>
      <c r="B4" s="74">
        <v>6719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>
        <f t="shared" si="1"/>
        <v>7782.9169663883167</v>
      </c>
      <c r="I4" s="22">
        <f t="shared" si="3"/>
        <v>106217.08303361168</v>
      </c>
    </row>
    <row r="5" spans="1:9" ht="15.75" customHeight="1">
      <c r="A5" s="92">
        <f t="shared" si="2"/>
        <v>2022</v>
      </c>
      <c r="B5" s="74">
        <v>6500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7529.2395120589463</v>
      </c>
      <c r="I5" s="22">
        <f t="shared" si="3"/>
        <v>107470.76048794105</v>
      </c>
    </row>
    <row r="6" spans="1:9" ht="15.75" customHeight="1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5.1206412499999994E-3</v>
      </c>
    </row>
    <row r="4" spans="1:8" ht="15.75" customHeight="1">
      <c r="B4" s="24" t="s">
        <v>7</v>
      </c>
      <c r="C4" s="76">
        <v>0.19740486894707487</v>
      </c>
    </row>
    <row r="5" spans="1:8" ht="15.75" customHeight="1">
      <c r="B5" s="24" t="s">
        <v>8</v>
      </c>
      <c r="C5" s="76">
        <v>2.6348790635041201E-2</v>
      </c>
    </row>
    <row r="6" spans="1:8" ht="15.75" customHeight="1">
      <c r="B6" s="24" t="s">
        <v>10</v>
      </c>
      <c r="C6" s="76">
        <v>9.2440220566530867E-2</v>
      </c>
    </row>
    <row r="7" spans="1:8" ht="15.75" customHeight="1">
      <c r="B7" s="24" t="s">
        <v>13</v>
      </c>
      <c r="C7" s="76">
        <v>0.19982038051656975</v>
      </c>
    </row>
    <row r="8" spans="1:8" ht="15.75" customHeight="1">
      <c r="B8" s="24" t="s">
        <v>14</v>
      </c>
      <c r="C8" s="76">
        <v>2.1863433049161658E-5</v>
      </c>
    </row>
    <row r="9" spans="1:8" ht="15.75" customHeight="1">
      <c r="B9" s="24" t="s">
        <v>27</v>
      </c>
      <c r="C9" s="76">
        <v>0.18417285865657726</v>
      </c>
    </row>
    <row r="10" spans="1:8" ht="15.75" customHeight="1">
      <c r="B10" s="24" t="s">
        <v>15</v>
      </c>
      <c r="C10" s="76">
        <v>0.29467037599515689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3.7100000000000001E-2</v>
      </c>
    </row>
    <row r="27" spans="1:8" ht="15.75" customHeight="1">
      <c r="B27" s="24" t="s">
        <v>39</v>
      </c>
      <c r="C27" s="76">
        <v>3.2000000000000002E-3</v>
      </c>
    </row>
    <row r="28" spans="1:8" ht="15.75" customHeight="1">
      <c r="B28" s="24" t="s">
        <v>40</v>
      </c>
      <c r="C28" s="76">
        <v>0.26539999999999997</v>
      </c>
    </row>
    <row r="29" spans="1:8" ht="15.75" customHeight="1">
      <c r="B29" s="24" t="s">
        <v>41</v>
      </c>
      <c r="C29" s="76">
        <v>8.929999999999999E-2</v>
      </c>
    </row>
    <row r="30" spans="1:8" ht="15.75" customHeight="1">
      <c r="B30" s="24" t="s">
        <v>42</v>
      </c>
      <c r="C30" s="76">
        <v>3.4799999999999998E-2</v>
      </c>
    </row>
    <row r="31" spans="1:8" ht="15.75" customHeight="1">
      <c r="B31" s="24" t="s">
        <v>43</v>
      </c>
      <c r="C31" s="76">
        <v>5.2999999999999999E-2</v>
      </c>
    </row>
    <row r="32" spans="1:8" ht="15.75" customHeight="1">
      <c r="B32" s="24" t="s">
        <v>44</v>
      </c>
      <c r="C32" s="76">
        <v>4.1799999999999997E-2</v>
      </c>
    </row>
    <row r="33" spans="2:3" ht="15.75" customHeight="1">
      <c r="B33" s="24" t="s">
        <v>45</v>
      </c>
      <c r="C33" s="76">
        <v>5.6799999999999996E-2</v>
      </c>
    </row>
    <row r="34" spans="2:3" ht="15.75" customHeight="1">
      <c r="B34" s="24" t="s">
        <v>46</v>
      </c>
      <c r="C34" s="76">
        <v>0.41860000000223513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0.53820000000000001</v>
      </c>
      <c r="D2" s="77">
        <v>0.53820000000000001</v>
      </c>
      <c r="E2" s="77">
        <v>0.54520000000000002</v>
      </c>
      <c r="F2" s="77">
        <v>0.48549999999999999</v>
      </c>
      <c r="G2" s="77">
        <v>0.57409999999999994</v>
      </c>
    </row>
    <row r="3" spans="1:15" ht="15.75" customHeight="1">
      <c r="A3" s="5"/>
      <c r="B3" s="11" t="s">
        <v>118</v>
      </c>
      <c r="C3" s="77">
        <v>0.22850000000000001</v>
      </c>
      <c r="D3" s="77">
        <v>0.22850000000000001</v>
      </c>
      <c r="E3" s="77">
        <v>0.31</v>
      </c>
      <c r="F3" s="77">
        <v>0.2928</v>
      </c>
      <c r="G3" s="77">
        <v>0.30269999999999997</v>
      </c>
    </row>
    <row r="4" spans="1:15" ht="15.75" customHeight="1">
      <c r="A4" s="5"/>
      <c r="B4" s="11" t="s">
        <v>116</v>
      </c>
      <c r="C4" s="78">
        <v>0.14630000000000001</v>
      </c>
      <c r="D4" s="78">
        <v>0.14630000000000001</v>
      </c>
      <c r="E4" s="78">
        <v>0.106</v>
      </c>
      <c r="F4" s="78">
        <v>0.1547</v>
      </c>
      <c r="G4" s="78">
        <v>9.74E-2</v>
      </c>
    </row>
    <row r="5" spans="1:15" ht="15.75" customHeight="1">
      <c r="A5" s="5"/>
      <c r="B5" s="11" t="s">
        <v>119</v>
      </c>
      <c r="C5" s="78">
        <v>8.6899999999999991E-2</v>
      </c>
      <c r="D5" s="78">
        <v>8.6899999999999991E-2</v>
      </c>
      <c r="E5" s="78">
        <v>3.8800000000000001E-2</v>
      </c>
      <c r="F5" s="78">
        <v>6.6900000000000001E-2</v>
      </c>
      <c r="G5" s="78">
        <v>2.5899999999999999E-2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0.7369</v>
      </c>
      <c r="F8" s="77">
        <v>0.77670000000000006</v>
      </c>
      <c r="G8" s="77">
        <v>0.58479999999999999</v>
      </c>
    </row>
    <row r="9" spans="1:15" ht="15.75" customHeight="1">
      <c r="B9" s="7" t="s">
        <v>121</v>
      </c>
      <c r="C9" s="77">
        <v>0.18239999999999998</v>
      </c>
      <c r="D9" s="77">
        <v>0.18239999999999998</v>
      </c>
      <c r="E9" s="77">
        <v>0.19079999999999997</v>
      </c>
      <c r="F9" s="77">
        <v>0.17559999999999998</v>
      </c>
      <c r="G9" s="77">
        <v>0.30840000000000001</v>
      </c>
    </row>
    <row r="10" spans="1:15" ht="15.75" customHeight="1">
      <c r="B10" s="7" t="s">
        <v>122</v>
      </c>
      <c r="C10" s="78">
        <v>4.1799999999999997E-2</v>
      </c>
      <c r="D10" s="78">
        <v>4.1799999999999997E-2</v>
      </c>
      <c r="E10" s="78">
        <v>4.7500000000000001E-2</v>
      </c>
      <c r="F10" s="78">
        <v>4.07E-2</v>
      </c>
      <c r="G10" s="78">
        <v>8.9200000000000002E-2</v>
      </c>
    </row>
    <row r="11" spans="1:15" ht="15.75" customHeight="1">
      <c r="B11" s="7" t="s">
        <v>123</v>
      </c>
      <c r="C11" s="78">
        <v>5.9900000000000002E-2</v>
      </c>
      <c r="D11" s="78">
        <v>5.9900000000000002E-2</v>
      </c>
      <c r="E11" s="78">
        <v>2.4799999999999999E-2</v>
      </c>
      <c r="F11" s="78">
        <v>7.0357000000000006E-3</v>
      </c>
      <c r="G11" s="78">
        <v>1.7600000000000001E-2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0.46899999999999997</v>
      </c>
      <c r="I14" s="80">
        <v>0.46899999999999997</v>
      </c>
      <c r="J14" s="80">
        <v>0.46899999999999997</v>
      </c>
      <c r="K14" s="80">
        <v>0.46899999999999997</v>
      </c>
      <c r="L14" s="80">
        <v>0.42682000000000003</v>
      </c>
      <c r="M14" s="80">
        <v>0.42682000000000003</v>
      </c>
      <c r="N14" s="80">
        <v>0.42682000000000003</v>
      </c>
      <c r="O14" s="80">
        <v>0.42682000000000003</v>
      </c>
    </row>
    <row r="15" spans="1:15" ht="15.75" customHeight="1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0.26187253722129866</v>
      </c>
      <c r="I15" s="77">
        <f t="shared" si="0"/>
        <v>0.26187253722129866</v>
      </c>
      <c r="J15" s="77">
        <f t="shared" si="0"/>
        <v>0.26187253722129866</v>
      </c>
      <c r="K15" s="77">
        <f t="shared" si="0"/>
        <v>0.26187253722129866</v>
      </c>
      <c r="L15" s="77">
        <f t="shared" si="0"/>
        <v>0.23832075977994607</v>
      </c>
      <c r="M15" s="77">
        <f t="shared" si="0"/>
        <v>0.23832075977994607</v>
      </c>
      <c r="N15" s="77">
        <f t="shared" si="0"/>
        <v>0.23832075977994607</v>
      </c>
      <c r="O15" s="77">
        <f t="shared" si="0"/>
        <v>0.23832075977994607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0.76549999999999996</v>
      </c>
      <c r="D2" s="78">
        <v>0.58960000000000001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0.1158</v>
      </c>
      <c r="D3" s="78">
        <v>0.1618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0.1153</v>
      </c>
      <c r="D4" s="78">
        <v>0.21789999999999998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3.4000000000000696E-3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0.159</v>
      </c>
      <c r="D2" s="28">
        <v>0.1605</v>
      </c>
      <c r="E2" s="28">
        <v>0.15959999999999999</v>
      </c>
      <c r="F2" s="28">
        <v>0.15959999999999999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9.1600000000000001E-2</v>
      </c>
      <c r="D4" s="28">
        <v>9.1499999999999998E-2</v>
      </c>
      <c r="E4" s="28">
        <v>9.1600000000000001E-2</v>
      </c>
      <c r="F4" s="28">
        <v>9.1600000000000001E-2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0.46899999999999997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0.42682000000000003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0.58960000000000001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6.9569999999999999</v>
      </c>
      <c r="D13" s="28">
        <v>6.6360000000000001</v>
      </c>
      <c r="E13" s="28">
        <v>6.3559999999999999</v>
      </c>
      <c r="F13" s="28">
        <v>6.093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100.26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43.14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1046.78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2.44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2.58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2.58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2.58</v>
      </c>
      <c r="E13" s="86" t="s">
        <v>201</v>
      </c>
    </row>
    <row r="14" spans="1:5" ht="15.75" customHeight="1">
      <c r="A14" s="11" t="s">
        <v>189</v>
      </c>
      <c r="B14" s="85">
        <v>0.64599999999999991</v>
      </c>
      <c r="C14" s="85">
        <v>0.95</v>
      </c>
      <c r="D14" s="86">
        <v>14.66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15.54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1.63</v>
      </c>
      <c r="E17" s="86" t="s">
        <v>201</v>
      </c>
    </row>
    <row r="18" spans="1:5" ht="15.75" customHeight="1">
      <c r="A18" s="53" t="s">
        <v>175</v>
      </c>
      <c r="B18" s="85">
        <v>0.59</v>
      </c>
      <c r="C18" s="85">
        <v>0.95</v>
      </c>
      <c r="D18" s="86">
        <v>23.95</v>
      </c>
      <c r="E18" s="86" t="s">
        <v>201</v>
      </c>
    </row>
    <row r="19" spans="1:5" ht="15.75" customHeight="1">
      <c r="A19" s="53" t="s">
        <v>174</v>
      </c>
      <c r="B19" s="85">
        <v>0.75800000000000001</v>
      </c>
      <c r="C19" s="85">
        <v>0.95</v>
      </c>
      <c r="D19" s="86">
        <v>25.39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94.6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25.76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5.08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>
      <c r="A25" s="53" t="s">
        <v>87</v>
      </c>
      <c r="B25" s="85">
        <v>0.38900000000000001</v>
      </c>
      <c r="C25" s="85">
        <v>0.95</v>
      </c>
      <c r="D25" s="86">
        <v>20.58</v>
      </c>
      <c r="E25" s="86" t="s">
        <v>201</v>
      </c>
    </row>
    <row r="26" spans="1:5" ht="15.75" customHeight="1">
      <c r="A26" s="53" t="s">
        <v>137</v>
      </c>
      <c r="B26" s="85">
        <v>0.64599999999999991</v>
      </c>
      <c r="C26" s="85">
        <v>0.95</v>
      </c>
      <c r="D26" s="86">
        <v>7.49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13.65</v>
      </c>
      <c r="E27" s="86" t="s">
        <v>201</v>
      </c>
    </row>
    <row r="28" spans="1:5" ht="15.75" customHeight="1">
      <c r="A28" s="53" t="s">
        <v>84</v>
      </c>
      <c r="B28" s="85">
        <v>0.748</v>
      </c>
      <c r="C28" s="85">
        <v>0.95</v>
      </c>
      <c r="D28" s="86">
        <v>1.47</v>
      </c>
      <c r="E28" s="86" t="s">
        <v>201</v>
      </c>
    </row>
    <row r="29" spans="1:5" ht="15.75" customHeight="1">
      <c r="A29" s="53" t="s">
        <v>58</v>
      </c>
      <c r="B29" s="85">
        <v>0.75800000000000001</v>
      </c>
      <c r="C29" s="85">
        <v>0.95</v>
      </c>
      <c r="D29" s="86">
        <v>208.91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264.75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280.64</v>
      </c>
      <c r="E31" s="86" t="s">
        <v>201</v>
      </c>
    </row>
    <row r="32" spans="1:5" ht="15.75" customHeight="1">
      <c r="A32" s="53" t="s">
        <v>28</v>
      </c>
      <c r="B32" s="85">
        <v>0.69</v>
      </c>
      <c r="C32" s="85">
        <v>0.95</v>
      </c>
      <c r="D32" s="86">
        <v>3.59</v>
      </c>
      <c r="E32" s="86" t="s">
        <v>201</v>
      </c>
    </row>
    <row r="33" spans="1:6" ht="15.75" customHeight="1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9.0999999999999998E-2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0.47299999999999998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0.48299999999999998</v>
      </c>
      <c r="C38" s="85">
        <v>0.95</v>
      </c>
      <c r="D38" s="86">
        <v>2.66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3.61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2020-08-31T01:05:46Z</dcterms:modified>
</cp:coreProperties>
</file>