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BD44542-04D4-46CE-80D7-DB6A73D04BE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<sst xmlns="http://schemas.openxmlformats.org/spreadsheetml/2006/main" count="1109" uniqueCount="272">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</sst>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591697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0.878</v>
      </c>
    </row>
    <row r="12" spans="1:3" ht="15" customHeight="1">
      <c r="B12" s="7" t="s">
        <v>109</v>
      </c>
      <c r="C12" s="66">
        <v>0.6409999999999999</v>
      </c>
    </row>
    <row r="13" spans="1:3" ht="15" customHeight="1">
      <c r="B13" s="7" t="s">
        <v>110</v>
      </c>
      <c r="C13" s="66">
        <v>0.10199999999999999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0.19850000000000001</v>
      </c>
    </row>
    <row r="24" spans="1:3" ht="15" customHeight="1">
      <c r="B24" s="20" t="s">
        <v>102</v>
      </c>
      <c r="C24" s="67">
        <v>0.49969999999999998</v>
      </c>
    </row>
    <row r="25" spans="1:3" ht="15" customHeight="1">
      <c r="B25" s="20" t="s">
        <v>103</v>
      </c>
      <c r="C25" s="67">
        <v>0.25750000000000001</v>
      </c>
    </row>
    <row r="26" spans="1:3" ht="15" customHeight="1">
      <c r="B26" s="20" t="s">
        <v>104</v>
      </c>
      <c r="C26" s="67">
        <v>4.4299999999999999E-2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0.312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0.121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1.5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7.3899999999999993E-2</v>
      </c>
      <c r="D46" s="17"/>
    </row>
    <row r="47" spans="1:5" ht="15.75" customHeight="1">
      <c r="B47" s="16" t="s">
        <v>12</v>
      </c>
      <c r="C47" s="67">
        <v>0.12560000000000002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5.4948927246599997</v>
      </c>
      <c r="D51" s="17"/>
    </row>
    <row r="52" spans="1:4" ht="15" customHeight="1">
      <c r="B52" s="16" t="s">
        <v>125</v>
      </c>
      <c r="C52" s="65">
        <v>4.3008331680199996</v>
      </c>
    </row>
    <row r="53" spans="1:4" ht="15.75" customHeight="1">
      <c r="B53" s="16" t="s">
        <v>126</v>
      </c>
      <c r="C53" s="65">
        <v>4.3008331680199996</v>
      </c>
    </row>
    <row r="54" spans="1:4" ht="15.75" customHeight="1">
      <c r="B54" s="16" t="s">
        <v>127</v>
      </c>
      <c r="C54" s="65">
        <v>2.3076083876300002</v>
      </c>
    </row>
    <row r="55" spans="1:4" ht="15.75" customHeight="1">
      <c r="B55" s="16" t="s">
        <v>128</v>
      </c>
      <c r="C55" s="65">
        <v>2.3076083876300002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0.5731848111454424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1.7830800000000001E-2</v>
      </c>
      <c r="E3" s="26">
        <f>frac_mam_12_23months * 2.6</f>
        <v>2.7560000000000001E-2</v>
      </c>
      <c r="F3" s="26">
        <f>frac_mam_24_59months * 2.6</f>
        <v>1.686412E-2</v>
      </c>
    </row>
    <row r="4" spans="1:6" ht="15.75" customHeight="1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1.8567899999999998E-2</v>
      </c>
      <c r="E4" s="26">
        <f>frac_sam_12_23months * 2.6</f>
        <v>9.706059999999999E-3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134029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155204.83763759868</v>
      </c>
      <c r="I2" s="22">
        <f>G2-H2</f>
        <v>1623795.1623624014</v>
      </c>
    </row>
    <row r="3" spans="1:9" ht="15.75" customHeight="1">
      <c r="A3" s="92">
        <f t="shared" ref="A3:A40" si="2">IF($A$2+ROW(A3)-2&lt;=end_year,A2+1,"")</f>
        <v>2020</v>
      </c>
      <c r="B3" s="74">
        <v>133471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154558.67673658635</v>
      </c>
      <c r="I3" s="22">
        <f t="shared" ref="I3:I15" si="3">G3-H3</f>
        <v>1639441.3232634137</v>
      </c>
    </row>
    <row r="4" spans="1:9" ht="15.75" customHeight="1">
      <c r="A4" s="92">
        <f t="shared" si="2"/>
        <v>2021</v>
      </c>
      <c r="B4" s="74">
        <v>132836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153823.35026321214</v>
      </c>
      <c r="I4" s="22">
        <f t="shared" si="3"/>
        <v>1655176.6497367879</v>
      </c>
    </row>
    <row r="5" spans="1:9" ht="15.75" customHeight="1">
      <c r="A5" s="92">
        <f t="shared" si="2"/>
        <v>2022</v>
      </c>
      <c r="B5" s="74">
        <v>132174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153056.75793978892</v>
      </c>
      <c r="I5" s="22">
        <f t="shared" si="3"/>
        <v>1670943.242060211</v>
      </c>
    </row>
    <row r="6" spans="1:9" ht="15.75" customHeight="1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9.52514925E-3</v>
      </c>
    </row>
    <row r="4" spans="1:8" ht="15.75" customHeight="1">
      <c r="B4" s="24" t="s">
        <v>7</v>
      </c>
      <c r="C4" s="76">
        <v>0.22563290087725696</v>
      </c>
    </row>
    <row r="5" spans="1:8" ht="15.75" customHeight="1">
      <c r="B5" s="24" t="s">
        <v>8</v>
      </c>
      <c r="C5" s="76">
        <v>0.1275665664886215</v>
      </c>
    </row>
    <row r="6" spans="1:8" ht="15.75" customHeight="1">
      <c r="B6" s="24" t="s">
        <v>10</v>
      </c>
      <c r="C6" s="76">
        <v>0.12565216326977799</v>
      </c>
    </row>
    <row r="7" spans="1:8" ht="15.75" customHeight="1">
      <c r="B7" s="24" t="s">
        <v>13</v>
      </c>
      <c r="C7" s="76">
        <v>0.23164503239804873</v>
      </c>
    </row>
    <row r="8" spans="1:8" ht="15.75" customHeight="1">
      <c r="B8" s="24" t="s">
        <v>14</v>
      </c>
      <c r="C8" s="76">
        <v>2.6923675457606705E-6</v>
      </c>
    </row>
    <row r="9" spans="1:8" ht="15.75" customHeight="1">
      <c r="B9" s="24" t="s">
        <v>27</v>
      </c>
      <c r="C9" s="76">
        <v>0.20694796806682375</v>
      </c>
    </row>
    <row r="10" spans="1:8" ht="15.75" customHeight="1">
      <c r="B10" s="24" t="s">
        <v>15</v>
      </c>
      <c r="C10" s="76">
        <v>7.3027527281925186E-2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3.4000000000000002E-2</v>
      </c>
    </row>
    <row r="27" spans="1:8" ht="15.75" customHeight="1">
      <c r="B27" s="24" t="s">
        <v>39</v>
      </c>
      <c r="C27" s="76">
        <v>3.6400000000000002E-2</v>
      </c>
    </row>
    <row r="28" spans="1:8" ht="15.75" customHeight="1">
      <c r="B28" s="24" t="s">
        <v>40</v>
      </c>
      <c r="C28" s="76">
        <v>0.29059999999999997</v>
      </c>
    </row>
    <row r="29" spans="1:8" ht="15.75" customHeight="1">
      <c r="B29" s="24" t="s">
        <v>41</v>
      </c>
      <c r="C29" s="76">
        <v>0.18420000000000003</v>
      </c>
    </row>
    <row r="30" spans="1:8" ht="15.75" customHeight="1">
      <c r="B30" s="24" t="s">
        <v>42</v>
      </c>
      <c r="C30" s="76">
        <v>8.8900000000000007E-2</v>
      </c>
    </row>
    <row r="31" spans="1:8" ht="15.75" customHeight="1">
      <c r="B31" s="24" t="s">
        <v>43</v>
      </c>
      <c r="C31" s="76">
        <v>4.6799999999999994E-2</v>
      </c>
    </row>
    <row r="32" spans="1:8" ht="15.75" customHeight="1">
      <c r="B32" s="24" t="s">
        <v>44</v>
      </c>
      <c r="C32" s="76">
        <v>5.1799999999999999E-2</v>
      </c>
    </row>
    <row r="33" spans="2:3" ht="15.75" customHeight="1">
      <c r="B33" s="24" t="s">
        <v>45</v>
      </c>
      <c r="C33" s="76">
        <v>0.1014</v>
      </c>
    </row>
    <row r="34" spans="2:3" ht="15.75" customHeight="1">
      <c r="B34" s="24" t="s">
        <v>46</v>
      </c>
      <c r="C34" s="76">
        <v>0.16590000000223518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0.75040000000000007</v>
      </c>
      <c r="D2" s="77">
        <v>0.75040000000000007</v>
      </c>
      <c r="E2" s="77">
        <v>0.61659999999999993</v>
      </c>
      <c r="F2" s="77">
        <v>0.49930000000000002</v>
      </c>
      <c r="G2" s="77">
        <v>0.42</v>
      </c>
    </row>
    <row r="3" spans="1:15" ht="15.75" customHeight="1">
      <c r="A3" s="5"/>
      <c r="B3" s="11" t="s">
        <v>118</v>
      </c>
      <c r="C3" s="77">
        <v>0.17760000000000001</v>
      </c>
      <c r="D3" s="77">
        <v>0.17760000000000001</v>
      </c>
      <c r="E3" s="77">
        <v>0.25719999999999998</v>
      </c>
      <c r="F3" s="77">
        <v>0.29070000000000001</v>
      </c>
      <c r="G3" s="77">
        <v>0.34310000000000002</v>
      </c>
    </row>
    <row r="4" spans="1:15" ht="15.75" customHeight="1">
      <c r="A4" s="5"/>
      <c r="B4" s="11" t="s">
        <v>116</v>
      </c>
      <c r="C4" s="78">
        <v>5.2400000000000002E-2</v>
      </c>
      <c r="D4" s="78">
        <v>5.2400000000000002E-2</v>
      </c>
      <c r="E4" s="78">
        <v>8.9399999999999993E-2</v>
      </c>
      <c r="F4" s="78">
        <v>0.1439</v>
      </c>
      <c r="G4" s="78">
        <v>0.17230000000000001</v>
      </c>
    </row>
    <row r="5" spans="1:15" ht="15.75" customHeight="1">
      <c r="A5" s="5"/>
      <c r="B5" s="11" t="s">
        <v>119</v>
      </c>
      <c r="C5" s="78">
        <v>1.95E-2</v>
      </c>
      <c r="D5" s="78">
        <v>1.95E-2</v>
      </c>
      <c r="E5" s="78">
        <v>3.6900000000000002E-2</v>
      </c>
      <c r="F5" s="78">
        <v>6.6100000000000006E-2</v>
      </c>
      <c r="G5" s="78">
        <v>6.4600000000000005E-2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0.93989999999999996</v>
      </c>
      <c r="F8" s="77">
        <v>0.93030000000000002</v>
      </c>
      <c r="G8" s="77">
        <v>0.9395</v>
      </c>
    </row>
    <row r="9" spans="1:15" ht="15.75" customHeight="1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>
      <c r="B10" s="7" t="s">
        <v>122</v>
      </c>
      <c r="C10" s="78">
        <v>1.7100000000000001E-2</v>
      </c>
      <c r="D10" s="78">
        <v>1.7100000000000001E-2</v>
      </c>
      <c r="E10" s="78">
        <v>6.8579999999999995E-3</v>
      </c>
      <c r="F10" s="78">
        <v>1.06E-2</v>
      </c>
      <c r="G10" s="78">
        <v>6.4862000000000001E-3</v>
      </c>
    </row>
    <row r="11" spans="1:15" ht="15.75" customHeight="1">
      <c r="B11" s="7" t="s">
        <v>123</v>
      </c>
      <c r="C11" s="78">
        <v>2.4199999999999999E-2</v>
      </c>
      <c r="D11" s="78">
        <v>2.4199999999999999E-2</v>
      </c>
      <c r="E11" s="78">
        <v>7.1414999999999994E-3</v>
      </c>
      <c r="F11" s="78">
        <v>3.7330999999999996E-3</v>
      </c>
      <c r="G11" s="78">
        <v>3.3823999999999998E-3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0.25700000000000001</v>
      </c>
      <c r="I14" s="80">
        <v>0.25700000000000001</v>
      </c>
      <c r="J14" s="80">
        <v>0.25700000000000001</v>
      </c>
      <c r="K14" s="80">
        <v>0.25700000000000001</v>
      </c>
      <c r="L14" s="80">
        <v>0.16637000000000002</v>
      </c>
      <c r="M14" s="80">
        <v>0.16637000000000002</v>
      </c>
      <c r="N14" s="80">
        <v>0.16637000000000002</v>
      </c>
      <c r="O14" s="80">
        <v>0.16637000000000002</v>
      </c>
    </row>
    <row r="15" spans="1:15" ht="15.75" customHeight="1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0.14730849646437871</v>
      </c>
      <c r="I15" s="77">
        <f t="shared" si="0"/>
        <v>0.14730849646437871</v>
      </c>
      <c r="J15" s="77">
        <f t="shared" si="0"/>
        <v>0.14730849646437871</v>
      </c>
      <c r="K15" s="77">
        <f t="shared" si="0"/>
        <v>0.14730849646437871</v>
      </c>
      <c r="L15" s="77">
        <f t="shared" si="0"/>
        <v>9.5360757030267265E-2</v>
      </c>
      <c r="M15" s="77">
        <f t="shared" si="0"/>
        <v>9.5360757030267265E-2</v>
      </c>
      <c r="N15" s="77">
        <f t="shared" si="0"/>
        <v>9.5360757030267265E-2</v>
      </c>
      <c r="O15" s="77">
        <f t="shared" si="0"/>
        <v>9.5360757030267265E-2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0.4803</v>
      </c>
      <c r="D2" s="78">
        <v>0.27200000000000002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0.13639999999999999</v>
      </c>
      <c r="D3" s="78">
        <v>0.15720000000000001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0.35049999999999998</v>
      </c>
      <c r="D4" s="78">
        <v>0.49159999999999998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3.279999999999994E-2</v>
      </c>
      <c r="D5" s="77">
        <f t="shared" ref="D5:G5" si="0">1-SUM(D2:D4)</f>
        <v>7.9199999999999937E-2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>
        <v>0.20419999999999999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1.4363810000000001E-2</v>
      </c>
      <c r="D4" s="28">
        <v>1.4342190000000001E-2</v>
      </c>
      <c r="E4" s="28">
        <v>1.43432E-2</v>
      </c>
      <c r="F4" s="28">
        <v>1.43432E-2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0.25700000000000001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0.16637000000000002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0.27200000000000002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14.106999999999999</v>
      </c>
      <c r="D13" s="28">
        <v>13.826000000000001</v>
      </c>
      <c r="E13" s="28">
        <v>13.243</v>
      </c>
      <c r="F13" s="28">
        <v>12.756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>
      <c r="A14" s="11" t="s">
        <v>189</v>
      </c>
      <c r="B14" s="85">
        <v>0.61599999999999999</v>
      </c>
      <c r="C14" s="85">
        <v>0.95</v>
      </c>
      <c r="D14" s="86">
        <v>14.53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>
      <c r="A18" s="53" t="s">
        <v>175</v>
      </c>
      <c r="B18" s="85">
        <v>0.27200000000000002</v>
      </c>
      <c r="C18" s="85">
        <v>0.95</v>
      </c>
      <c r="D18" s="86">
        <v>5.32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5.64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5.7</v>
      </c>
      <c r="E27" s="86" t="s">
        <v>201</v>
      </c>
    </row>
    <row r="28" spans="1:5" ht="15.75" customHeight="1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>
      <c r="A32" s="53" t="s">
        <v>28</v>
      </c>
      <c r="B32" s="85">
        <v>0.03</v>
      </c>
      <c r="C32" s="85">
        <v>0.95</v>
      </c>
      <c r="D32" s="86">
        <v>0.98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2020-08-31T01:06:02Z</dcterms:modified>
</cp:coreProperties>
</file>