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B0852B9-A5E5-43A3-85C1-C3332DB128F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<sst xmlns="http://schemas.openxmlformats.org/spreadsheetml/2006/main" count="1109" uniqueCount="272">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</sst>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31597</v>
      </c>
    </row>
    <row r="8" spans="1:3" ht="15" customHeight="1">
      <c r="B8" s="7" t="s">
        <v>106</v>
      </c>
      <c r="C8" s="66">
        <v>0.40299999999999997</v>
      </c>
    </row>
    <row r="9" spans="1:3" ht="15" customHeight="1">
      <c r="B9" s="9" t="s">
        <v>107</v>
      </c>
      <c r="C9" s="67">
        <v>0.3</v>
      </c>
    </row>
    <row r="10" spans="1:3" ht="15" customHeight="1">
      <c r="B10" s="9" t="s">
        <v>105</v>
      </c>
      <c r="C10" s="67">
        <v>0.68290496826171898</v>
      </c>
    </row>
    <row r="11" spans="1:3" ht="15" customHeight="1">
      <c r="B11" s="7" t="s">
        <v>108</v>
      </c>
      <c r="C11" s="66">
        <v>0.83599999999999997</v>
      </c>
    </row>
    <row r="12" spans="1:3" ht="15" customHeight="1">
      <c r="B12" s="7" t="s">
        <v>109</v>
      </c>
      <c r="C12" s="66">
        <v>0.68900000000000006</v>
      </c>
    </row>
    <row r="13" spans="1:3" ht="15" customHeight="1">
      <c r="B13" s="7" t="s">
        <v>110</v>
      </c>
      <c r="C13" s="66">
        <v>0.49700000000000005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0.11550000000000001</v>
      </c>
    </row>
    <row r="24" spans="1:3" ht="15" customHeight="1">
      <c r="B24" s="20" t="s">
        <v>102</v>
      </c>
      <c r="C24" s="67">
        <v>0.47460000000000002</v>
      </c>
    </row>
    <row r="25" spans="1:3" ht="15" customHeight="1">
      <c r="B25" s="20" t="s">
        <v>103</v>
      </c>
      <c r="C25" s="67">
        <v>0.32340000000000002</v>
      </c>
    </row>
    <row r="26" spans="1:3" ht="15" customHeight="1">
      <c r="B26" s="20" t="s">
        <v>104</v>
      </c>
      <c r="C26" s="67">
        <v>8.6500000000000007E-2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0.21600000000000003</v>
      </c>
    </row>
    <row r="30" spans="1:3" ht="14.25" customHeight="1">
      <c r="B30" s="30" t="s">
        <v>76</v>
      </c>
      <c r="C30" s="69">
        <v>2.6000000000000002E-2</v>
      </c>
    </row>
    <row r="31" spans="1:3" ht="14.25" customHeight="1">
      <c r="B31" s="30" t="s">
        <v>77</v>
      </c>
      <c r="C31" s="69">
        <v>7.2000000000000008E-2</v>
      </c>
    </row>
    <row r="32" spans="1:3" ht="14.25" customHeight="1">
      <c r="B32" s="30" t="s">
        <v>78</v>
      </c>
      <c r="C32" s="69">
        <v>0.68599999999999994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25.2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1.54E-2</v>
      </c>
      <c r="D45" s="17"/>
    </row>
    <row r="46" spans="1:5" ht="15.75" customHeight="1">
      <c r="B46" s="16" t="s">
        <v>11</v>
      </c>
      <c r="C46" s="67">
        <v>8.9099999999999999E-2</v>
      </c>
      <c r="D46" s="17"/>
    </row>
    <row r="47" spans="1:5" ht="15.75" customHeight="1">
      <c r="B47" s="16" t="s">
        <v>12</v>
      </c>
      <c r="C47" s="67">
        <v>0.1399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2.7353866904825002</v>
      </c>
      <c r="D51" s="17"/>
    </row>
    <row r="52" spans="1:4" ht="15" customHeight="1">
      <c r="B52" s="16" t="s">
        <v>125</v>
      </c>
      <c r="C52" s="65">
        <v>2.6920952467200001</v>
      </c>
    </row>
    <row r="53" spans="1:4" ht="15.75" customHeight="1">
      <c r="B53" s="16" t="s">
        <v>126</v>
      </c>
      <c r="C53" s="65">
        <v>2.6920952467200001</v>
      </c>
    </row>
    <row r="54" spans="1:4" ht="15.75" customHeight="1">
      <c r="B54" s="16" t="s">
        <v>127</v>
      </c>
      <c r="C54" s="65">
        <v>2.22544837423</v>
      </c>
    </row>
    <row r="55" spans="1:4" ht="15.75" customHeight="1">
      <c r="B55" s="16" t="s">
        <v>128</v>
      </c>
      <c r="C55" s="65">
        <v>2.22544837423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0.47311496432385225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0.27976000000000001</v>
      </c>
      <c r="E3" s="26">
        <f>frac_mam_12_23months * 2.6</f>
        <v>0.10088000000000001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1.5474420000000001E-2</v>
      </c>
      <c r="E4" s="26">
        <f>frac_sam_12_23months * 2.6</f>
        <v>3.3800000000000004E-2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6857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8012.2081888810608</v>
      </c>
      <c r="I2" s="22">
        <f>G2-H2</f>
        <v>1890787.7918111188</v>
      </c>
    </row>
    <row r="3" spans="1:9" ht="15.75" customHeight="1">
      <c r="A3" s="92">
        <f t="shared" ref="A3:A40" si="2">IF($A$2+ROW(A3)-2&lt;=end_year,A2+1,"")</f>
        <v>2020</v>
      </c>
      <c r="B3" s="74">
        <v>6941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8110.3597840197526</v>
      </c>
      <c r="I3" s="22">
        <f t="shared" ref="I3:I15" si="3">G3-H3</f>
        <v>1953989.6402159804</v>
      </c>
    </row>
    <row r="4" spans="1:9" ht="15.75" customHeight="1">
      <c r="A4" s="92">
        <f t="shared" si="2"/>
        <v>2021</v>
      </c>
      <c r="B4" s="74">
        <v>7058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8247.0709343915005</v>
      </c>
      <c r="I4" s="22">
        <f t="shared" si="3"/>
        <v>2015052.9290656084</v>
      </c>
    </row>
    <row r="5" spans="1:9" ht="15.75" customHeight="1">
      <c r="A5" s="92">
        <f t="shared" si="2"/>
        <v>2022</v>
      </c>
      <c r="B5" s="74">
        <v>7143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8346.3910009008905</v>
      </c>
      <c r="I5" s="22">
        <f t="shared" si="3"/>
        <v>2077253.6089990991</v>
      </c>
    </row>
    <row r="6" spans="1:9" ht="15.75" customHeight="1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2.2768044000000001E-2</v>
      </c>
    </row>
    <row r="4" spans="1:8" ht="15.75" customHeight="1">
      <c r="B4" s="24" t="s">
        <v>7</v>
      </c>
      <c r="C4" s="76">
        <v>0.26062600565068711</v>
      </c>
    </row>
    <row r="5" spans="1:8" ht="15.75" customHeight="1">
      <c r="B5" s="24" t="s">
        <v>8</v>
      </c>
      <c r="C5" s="76">
        <v>0.11356435898079638</v>
      </c>
    </row>
    <row r="6" spans="1:8" ht="15.75" customHeight="1">
      <c r="B6" s="24" t="s">
        <v>10</v>
      </c>
      <c r="C6" s="76">
        <v>0.14300534949661031</v>
      </c>
    </row>
    <row r="7" spans="1:8" ht="15.75" customHeight="1">
      <c r="B7" s="24" t="s">
        <v>13</v>
      </c>
      <c r="C7" s="76">
        <v>0.15356794919526201</v>
      </c>
    </row>
    <row r="8" spans="1:8" ht="15.75" customHeight="1">
      <c r="B8" s="24" t="s">
        <v>14</v>
      </c>
      <c r="C8" s="76">
        <v>1.060774443247773E-2</v>
      </c>
    </row>
    <row r="9" spans="1:8" ht="15.75" customHeight="1">
      <c r="B9" s="24" t="s">
        <v>27</v>
      </c>
      <c r="C9" s="76">
        <v>0.12356883440320587</v>
      </c>
    </row>
    <row r="10" spans="1:8" ht="15.75" customHeight="1">
      <c r="B10" s="24" t="s">
        <v>15</v>
      </c>
      <c r="C10" s="76">
        <v>0.17229171384096065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</v>
      </c>
    </row>
    <row r="29" spans="1:8" ht="15.75" customHeight="1">
      <c r="B29" s="24" t="s">
        <v>41</v>
      </c>
      <c r="C29" s="76">
        <v>0.16980000000000001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0.1114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0.25919999999776483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0.72770000000000001</v>
      </c>
      <c r="D2" s="77">
        <v>0.72770000000000001</v>
      </c>
      <c r="E2" s="77">
        <v>0.59850000000000003</v>
      </c>
      <c r="F2" s="77">
        <v>0.50529999999999997</v>
      </c>
      <c r="G2" s="77">
        <v>0.49930000000000002</v>
      </c>
    </row>
    <row r="3" spans="1:15" ht="15.75" customHeight="1">
      <c r="A3" s="5"/>
      <c r="B3" s="11" t="s">
        <v>118</v>
      </c>
      <c r="C3" s="77">
        <v>0.1341</v>
      </c>
      <c r="D3" s="77">
        <v>0.1341</v>
      </c>
      <c r="E3" s="77">
        <v>0.26340000000000002</v>
      </c>
      <c r="F3" s="77">
        <v>0.30630000000000002</v>
      </c>
      <c r="G3" s="77">
        <v>0.3251</v>
      </c>
    </row>
    <row r="4" spans="1:15" ht="15.75" customHeight="1">
      <c r="A4" s="5"/>
      <c r="B4" s="11" t="s">
        <v>116</v>
      </c>
      <c r="C4" s="78">
        <v>0.1166</v>
      </c>
      <c r="D4" s="78">
        <v>0.1166</v>
      </c>
      <c r="E4" s="78">
        <v>0.12269999999999999</v>
      </c>
      <c r="F4" s="78">
        <v>0.11990000000000001</v>
      </c>
      <c r="G4" s="78">
        <v>0.13019999999999998</v>
      </c>
    </row>
    <row r="5" spans="1:15" ht="15.75" customHeight="1">
      <c r="A5" s="5"/>
      <c r="B5" s="11" t="s">
        <v>119</v>
      </c>
      <c r="C5" s="78">
        <v>2.1700000000000001E-2</v>
      </c>
      <c r="D5" s="78">
        <v>2.1700000000000001E-2</v>
      </c>
      <c r="E5" s="78">
        <v>1.54E-2</v>
      </c>
      <c r="F5" s="78">
        <v>6.8499999999999991E-2</v>
      </c>
      <c r="G5" s="78">
        <v>4.53E-2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0.6583</v>
      </c>
      <c r="F8" s="77">
        <v>0.78849999999999998</v>
      </c>
      <c r="G8" s="77">
        <v>0.85430000000000006</v>
      </c>
    </row>
    <row r="9" spans="1:15" ht="15.75" customHeight="1">
      <c r="B9" s="7" t="s">
        <v>121</v>
      </c>
      <c r="C9" s="77">
        <v>9.5100000000000004E-2</v>
      </c>
      <c r="D9" s="77">
        <v>9.5100000000000004E-2</v>
      </c>
      <c r="E9" s="77">
        <v>0.22820000000000001</v>
      </c>
      <c r="F9" s="77">
        <v>0.1598</v>
      </c>
      <c r="G9" s="77">
        <v>0.12230000000000001</v>
      </c>
    </row>
    <row r="10" spans="1:15" ht="15.75" customHeight="1">
      <c r="B10" s="7" t="s">
        <v>122</v>
      </c>
      <c r="C10" s="78">
        <v>3.5499999999999997E-2</v>
      </c>
      <c r="D10" s="78">
        <v>3.5499999999999997E-2</v>
      </c>
      <c r="E10" s="78">
        <v>0.1076</v>
      </c>
      <c r="F10" s="78">
        <v>3.8800000000000001E-2</v>
      </c>
      <c r="G10" s="78">
        <v>1.9299999999999998E-2</v>
      </c>
    </row>
    <row r="11" spans="1:15" ht="15.75" customHeight="1">
      <c r="B11" s="7" t="s">
        <v>123</v>
      </c>
      <c r="C11" s="78">
        <v>2.4300000000000002E-2</v>
      </c>
      <c r="D11" s="78">
        <v>2.4300000000000002E-2</v>
      </c>
      <c r="E11" s="78">
        <v>5.9516999999999999E-3</v>
      </c>
      <c r="F11" s="78">
        <v>1.3000000000000001E-2</v>
      </c>
      <c r="G11" s="78">
        <v>4.1377999999999996E-3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0.54799999999999993</v>
      </c>
      <c r="I14" s="80">
        <v>0.54799999999999993</v>
      </c>
      <c r="J14" s="80">
        <v>0.54799999999999993</v>
      </c>
      <c r="K14" s="80">
        <v>0.54799999999999993</v>
      </c>
      <c r="L14" s="80">
        <v>0.46557999999999999</v>
      </c>
      <c r="M14" s="80">
        <v>0.46557999999999999</v>
      </c>
      <c r="N14" s="80">
        <v>0.46557999999999999</v>
      </c>
      <c r="O14" s="80">
        <v>0.46557999999999999</v>
      </c>
    </row>
    <row r="15" spans="1:15" ht="15.75" customHeight="1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0.25926700044947099</v>
      </c>
      <c r="I15" s="77">
        <f t="shared" si="0"/>
        <v>0.25926700044947099</v>
      </c>
      <c r="J15" s="77">
        <f t="shared" si="0"/>
        <v>0.25926700044947099</v>
      </c>
      <c r="K15" s="77">
        <f t="shared" si="0"/>
        <v>0.25926700044947099</v>
      </c>
      <c r="L15" s="77">
        <f t="shared" si="0"/>
        <v>0.22027286508989913</v>
      </c>
      <c r="M15" s="77">
        <f t="shared" si="0"/>
        <v>0.22027286508989913</v>
      </c>
      <c r="N15" s="77">
        <f t="shared" si="0"/>
        <v>0.22027286508989913</v>
      </c>
      <c r="O15" s="77">
        <f t="shared" si="0"/>
        <v>0.22027286508989913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0.95150000000000001</v>
      </c>
      <c r="D2" s="78">
        <v>0.72120000000000006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1.8100000000000002E-2</v>
      </c>
      <c r="D3" s="78">
        <v>0.1202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3.0299999999999997E-2</v>
      </c>
      <c r="D4" s="78">
        <v>0.14429999999999998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9.9999999999988987E-5</v>
      </c>
      <c r="D5" s="77">
        <f t="shared" ref="D5:G5" si="0">1-SUM(D2:D4)</f>
        <v>1.4299999999999979E-2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>
        <v>0.17550000000000002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4.3132400000000001E-2</v>
      </c>
      <c r="D4" s="28">
        <v>4.290178E-2</v>
      </c>
      <c r="E4" s="28">
        <v>4.267514E-2</v>
      </c>
      <c r="F4" s="28">
        <v>4.267514E-2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0.54799999999999993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0.46557999999999999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0.72120000000000006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26.954000000000001</v>
      </c>
      <c r="D13" s="28">
        <v>25.923999999999999</v>
      </c>
      <c r="E13" s="28">
        <v>24.954000000000001</v>
      </c>
      <c r="F13" s="28">
        <v>24.029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>
      <c r="A14" s="11" t="s">
        <v>189</v>
      </c>
      <c r="B14" s="85">
        <v>0.53500000000000003</v>
      </c>
      <c r="C14" s="85">
        <v>0.95</v>
      </c>
      <c r="D14" s="86">
        <v>15.19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16.100000000000001</v>
      </c>
      <c r="E15" s="86" t="s">
        <v>201</v>
      </c>
    </row>
    <row r="16" spans="1:5" ht="15.75" customHeight="1">
      <c r="A16" s="53" t="s">
        <v>57</v>
      </c>
      <c r="B16" s="85">
        <v>0.56899999999999995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0.41</v>
      </c>
      <c r="E17" s="86" t="s">
        <v>201</v>
      </c>
    </row>
    <row r="18" spans="1:5" ht="15.75" customHeight="1">
      <c r="A18" s="53" t="s">
        <v>175</v>
      </c>
      <c r="B18" s="85">
        <v>0.72099999999999997</v>
      </c>
      <c r="C18" s="85">
        <v>0.95</v>
      </c>
      <c r="D18" s="86">
        <v>4.2699999999999996</v>
      </c>
      <c r="E18" s="86" t="s">
        <v>201</v>
      </c>
    </row>
    <row r="19" spans="1:5" ht="15.75" customHeight="1">
      <c r="A19" s="53" t="s">
        <v>174</v>
      </c>
      <c r="B19" s="85">
        <v>0.47399999999999998</v>
      </c>
      <c r="C19" s="85">
        <v>0.95</v>
      </c>
      <c r="D19" s="86">
        <v>4.5199999999999996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5.25</v>
      </c>
      <c r="E27" s="86" t="s">
        <v>201</v>
      </c>
    </row>
    <row r="28" spans="1:5" ht="15.75" customHeight="1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>
      <c r="A29" s="53" t="s">
        <v>58</v>
      </c>
      <c r="B29" s="85">
        <v>0.47399999999999998</v>
      </c>
      <c r="C29" s="85">
        <v>0.95</v>
      </c>
      <c r="D29" s="86">
        <v>82.98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>
      <c r="A32" s="53" t="s">
        <v>28</v>
      </c>
      <c r="B32" s="85">
        <v>0.23</v>
      </c>
      <c r="C32" s="85">
        <v>0.95</v>
      </c>
      <c r="D32" s="86">
        <v>0.84</v>
      </c>
      <c r="E32" s="86" t="s">
        <v>201</v>
      </c>
    </row>
    <row r="33" spans="1:6" ht="15.75" customHeight="1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2020-08-31T01:06:24Z</dcterms:modified>
</cp:coreProperties>
</file>