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155C8FF-CCE4-4B90-A652-7021F5C5342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<sst xmlns="http://schemas.openxmlformats.org/spreadsheetml/2006/main" count="1109" uniqueCount="272">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</sst>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2334720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0.86682701110839799</v>
      </c>
    </row>
    <row r="11" spans="1:3" ht="15" customHeight="1">
      <c r="B11" s="7" t="s">
        <v>108</v>
      </c>
      <c r="C11" s="66">
        <v>0.872</v>
      </c>
    </row>
    <row r="12" spans="1:3" ht="15" customHeight="1">
      <c r="B12" s="7" t="s">
        <v>109</v>
      </c>
      <c r="C12" s="66">
        <v>0.92299999999999993</v>
      </c>
    </row>
    <row r="13" spans="1:3" ht="15" customHeight="1">
      <c r="B13" s="7" t="s">
        <v>110</v>
      </c>
      <c r="C13" s="66">
        <v>0.32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8.8000000000000009E-2</v>
      </c>
    </row>
    <row r="24" spans="1:3" ht="15" customHeight="1">
      <c r="B24" s="20" t="s">
        <v>102</v>
      </c>
      <c r="C24" s="67">
        <v>0.56720000000000004</v>
      </c>
    </row>
    <row r="25" spans="1:3" ht="15" customHeight="1">
      <c r="B25" s="20" t="s">
        <v>103</v>
      </c>
      <c r="C25" s="67">
        <v>0.32450000000000001</v>
      </c>
    </row>
    <row r="26" spans="1:3" ht="15" customHeight="1">
      <c r="B26" s="20" t="s">
        <v>104</v>
      </c>
      <c r="C26" s="67">
        <v>2.0299999999999999E-2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0.57299999999999995</v>
      </c>
    </row>
    <row r="30" spans="1:3" ht="14.25" customHeight="1">
      <c r="B30" s="30" t="s">
        <v>76</v>
      </c>
      <c r="C30" s="69">
        <v>0.03</v>
      </c>
    </row>
    <row r="31" spans="1:3" ht="14.25" customHeight="1">
      <c r="B31" s="30" t="s">
        <v>77</v>
      </c>
      <c r="C31" s="69">
        <v>0.03</v>
      </c>
    </row>
    <row r="32" spans="1:3" ht="14.25" customHeight="1">
      <c r="B32" s="30" t="s">
        <v>78</v>
      </c>
      <c r="C32" s="69">
        <v>0.36700000000000005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5.2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1.0934716428574998</v>
      </c>
      <c r="D51" s="17"/>
    </row>
    <row r="52" spans="1:4" ht="15" customHeight="1">
      <c r="B52" s="16" t="s">
        <v>125</v>
      </c>
      <c r="C52" s="65">
        <v>0.94389166738600006</v>
      </c>
    </row>
    <row r="53" spans="1:4" ht="15.75" customHeight="1">
      <c r="B53" s="16" t="s">
        <v>126</v>
      </c>
      <c r="C53" s="65">
        <v>0.94389166738600006</v>
      </c>
    </row>
    <row r="54" spans="1:4" ht="15.75" customHeight="1">
      <c r="B54" s="16" t="s">
        <v>127</v>
      </c>
      <c r="C54" s="65">
        <v>0.643732934526</v>
      </c>
    </row>
    <row r="55" spans="1:4" ht="15.75" customHeight="1">
      <c r="B55" s="16" t="s">
        <v>128</v>
      </c>
      <c r="C55" s="65">
        <v>0.643732934526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0.5899709657482215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0.10425999999999999</v>
      </c>
      <c r="E3" s="26">
        <f>frac_mam_12_23months * 2.6</f>
        <v>6.3439999999999996E-2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5.8499999999999996E-2</v>
      </c>
      <c r="E4" s="26">
        <f>frac_sam_12_23months * 2.6</f>
        <v>3.4320000000000003E-2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412245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478051.68239124992</v>
      </c>
      <c r="I2" s="22">
        <f>G2-H2</f>
        <v>7707948.3176087504</v>
      </c>
    </row>
    <row r="3" spans="1:9" ht="15.75" customHeight="1">
      <c r="A3" s="92">
        <f t="shared" ref="A3:A40" si="2">IF($A$2+ROW(A3)-2&lt;=end_year,A2+1,"")</f>
        <v>2020</v>
      </c>
      <c r="B3" s="74">
        <v>398864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462534.67293794593</v>
      </c>
      <c r="I3" s="22">
        <f t="shared" ref="I3:I15" si="3">G3-H3</f>
        <v>7749465.3270620536</v>
      </c>
    </row>
    <row r="4" spans="1:9" ht="15.75" customHeight="1">
      <c r="A4" s="92">
        <f t="shared" si="2"/>
        <v>2021</v>
      </c>
      <c r="B4" s="74">
        <v>387347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449179.21386360895</v>
      </c>
      <c r="I4" s="22">
        <f t="shared" si="3"/>
        <v>7819820.7861363906</v>
      </c>
    </row>
    <row r="5" spans="1:9" ht="15.75" customHeight="1">
      <c r="A5" s="92">
        <f t="shared" si="2"/>
        <v>2022</v>
      </c>
      <c r="B5" s="74">
        <v>376382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436463.8705667344</v>
      </c>
      <c r="I5" s="22">
        <f t="shared" si="3"/>
        <v>7914536.1294332659</v>
      </c>
    </row>
    <row r="6" spans="1:9" ht="15.75" customHeight="1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2.2939304999999998E-3</v>
      </c>
    </row>
    <row r="4" spans="1:8" ht="15.75" customHeight="1">
      <c r="B4" s="24" t="s">
        <v>7</v>
      </c>
      <c r="C4" s="76">
        <v>0.14972967665596157</v>
      </c>
    </row>
    <row r="5" spans="1:8" ht="15.75" customHeight="1">
      <c r="B5" s="24" t="s">
        <v>8</v>
      </c>
      <c r="C5" s="76">
        <v>4.043556269256425E-2</v>
      </c>
    </row>
    <row r="6" spans="1:8" ht="15.75" customHeight="1">
      <c r="B6" s="24" t="s">
        <v>10</v>
      </c>
      <c r="C6" s="76">
        <v>0.10585682831091688</v>
      </c>
    </row>
    <row r="7" spans="1:8" ht="15.75" customHeight="1">
      <c r="B7" s="24" t="s">
        <v>13</v>
      </c>
      <c r="C7" s="76">
        <v>0.12582122435464771</v>
      </c>
    </row>
    <row r="8" spans="1:8" ht="15.75" customHeight="1">
      <c r="B8" s="24" t="s">
        <v>14</v>
      </c>
      <c r="C8" s="76">
        <v>1.3435265610009364E-6</v>
      </c>
    </row>
    <row r="9" spans="1:8" ht="15.75" customHeight="1">
      <c r="B9" s="24" t="s">
        <v>27</v>
      </c>
      <c r="C9" s="76">
        <v>0.26563195129308398</v>
      </c>
    </row>
    <row r="10" spans="1:8" ht="15.75" customHeight="1">
      <c r="B10" s="24" t="s">
        <v>15</v>
      </c>
      <c r="C10" s="76">
        <v>0.3102294826662646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4.9599999999999998E-2</v>
      </c>
    </row>
    <row r="27" spans="1:8" ht="15.75" customHeight="1">
      <c r="B27" s="24" t="s">
        <v>39</v>
      </c>
      <c r="C27" s="76">
        <v>5.2999999999999999E-2</v>
      </c>
    </row>
    <row r="28" spans="1:8" ht="15.75" customHeight="1">
      <c r="B28" s="24" t="s">
        <v>40</v>
      </c>
      <c r="C28" s="76">
        <v>0.11019999999999999</v>
      </c>
    </row>
    <row r="29" spans="1:8" ht="15.75" customHeight="1">
      <c r="B29" s="24" t="s">
        <v>41</v>
      </c>
      <c r="C29" s="76">
        <v>0.1229</v>
      </c>
    </row>
    <row r="30" spans="1:8" ht="15.75" customHeight="1">
      <c r="B30" s="24" t="s">
        <v>42</v>
      </c>
      <c r="C30" s="76">
        <v>7.3899999999999993E-2</v>
      </c>
    </row>
    <row r="31" spans="1:8" ht="15.75" customHeight="1">
      <c r="B31" s="24" t="s">
        <v>43</v>
      </c>
      <c r="C31" s="76">
        <v>5.9800000000000006E-2</v>
      </c>
    </row>
    <row r="32" spans="1:8" ht="15.75" customHeight="1">
      <c r="B32" s="24" t="s">
        <v>44</v>
      </c>
      <c r="C32" s="76">
        <v>0.1202</v>
      </c>
    </row>
    <row r="33" spans="2:3" ht="15.75" customHeight="1">
      <c r="B33" s="24" t="s">
        <v>45</v>
      </c>
      <c r="C33" s="76">
        <v>0.11539999999999999</v>
      </c>
    </row>
    <row r="34" spans="2:3" ht="15.75" customHeight="1">
      <c r="B34" s="24" t="s">
        <v>46</v>
      </c>
      <c r="C34" s="76">
        <v>0.29499999999999998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0.74219999999999997</v>
      </c>
      <c r="D2" s="77">
        <v>0.74230000000000007</v>
      </c>
      <c r="E2" s="77">
        <v>0.73769999999999991</v>
      </c>
      <c r="F2" s="77">
        <v>0.63519999999999999</v>
      </c>
      <c r="G2" s="77">
        <v>0.61219999999999997</v>
      </c>
    </row>
    <row r="3" spans="1:15" ht="15.75" customHeight="1">
      <c r="A3" s="5"/>
      <c r="B3" s="11" t="s">
        <v>118</v>
      </c>
      <c r="C3" s="77">
        <v>0.1371</v>
      </c>
      <c r="D3" s="77">
        <v>0.1371</v>
      </c>
      <c r="E3" s="77">
        <v>0.1394</v>
      </c>
      <c r="F3" s="77">
        <v>0.19719999999999999</v>
      </c>
      <c r="G3" s="77">
        <v>0.22589999999999999</v>
      </c>
    </row>
    <row r="4" spans="1:15" ht="15.75" customHeight="1">
      <c r="A4" s="5"/>
      <c r="B4" s="11" t="s">
        <v>116</v>
      </c>
      <c r="C4" s="78">
        <v>7.3499999999999996E-2</v>
      </c>
      <c r="D4" s="78">
        <v>7.3499999999999996E-2</v>
      </c>
      <c r="E4" s="78">
        <v>6.6000000000000003E-2</v>
      </c>
      <c r="F4" s="78">
        <v>9.98E-2</v>
      </c>
      <c r="G4" s="78">
        <v>0.10310000000000001</v>
      </c>
    </row>
    <row r="5" spans="1:15" ht="15.75" customHeight="1">
      <c r="A5" s="5"/>
      <c r="B5" s="11" t="s">
        <v>119</v>
      </c>
      <c r="C5" s="78">
        <v>4.7199999999999999E-2</v>
      </c>
      <c r="D5" s="78">
        <v>4.7100000000000003E-2</v>
      </c>
      <c r="E5" s="78">
        <v>5.7000000000000002E-2</v>
      </c>
      <c r="F5" s="78">
        <v>6.7799999999999999E-2</v>
      </c>
      <c r="G5" s="78">
        <v>5.8799999999999998E-2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0.84310000000000007</v>
      </c>
      <c r="F8" s="77">
        <v>0.88870000000000005</v>
      </c>
      <c r="G8" s="77">
        <v>0.90200000000000002</v>
      </c>
    </row>
    <row r="9" spans="1:15" ht="15.75" customHeight="1">
      <c r="B9" s="7" t="s">
        <v>121</v>
      </c>
      <c r="C9" s="77">
        <v>0.14400000000000002</v>
      </c>
      <c r="D9" s="77">
        <v>0.14400000000000002</v>
      </c>
      <c r="E9" s="77">
        <v>9.4200000000000006E-2</v>
      </c>
      <c r="F9" s="77">
        <v>7.3599999999999999E-2</v>
      </c>
      <c r="G9" s="77">
        <v>6.5299999999999997E-2</v>
      </c>
    </row>
    <row r="10" spans="1:15" ht="15.75" customHeight="1">
      <c r="B10" s="7" t="s">
        <v>122</v>
      </c>
      <c r="C10" s="78">
        <v>6.9099999999999995E-2</v>
      </c>
      <c r="D10" s="78">
        <v>6.9099999999999995E-2</v>
      </c>
      <c r="E10" s="78">
        <v>4.0099999999999997E-2</v>
      </c>
      <c r="F10" s="78">
        <v>2.4399999999999998E-2</v>
      </c>
      <c r="G10" s="78">
        <v>1.9299999999999998E-2</v>
      </c>
    </row>
    <row r="11" spans="1:15" ht="15.75" customHeight="1">
      <c r="B11" s="7" t="s">
        <v>123</v>
      </c>
      <c r="C11" s="78">
        <v>0.05</v>
      </c>
      <c r="D11" s="78">
        <v>0.05</v>
      </c>
      <c r="E11" s="78">
        <v>2.2499999999999999E-2</v>
      </c>
      <c r="F11" s="78">
        <v>1.32E-2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0.248</v>
      </c>
      <c r="I14" s="80">
        <v>0.248</v>
      </c>
      <c r="J14" s="80">
        <v>0.248</v>
      </c>
      <c r="K14" s="80">
        <v>0.248</v>
      </c>
      <c r="L14" s="80">
        <v>0.23551</v>
      </c>
      <c r="M14" s="80">
        <v>0.23551</v>
      </c>
      <c r="N14" s="80">
        <v>0.23551</v>
      </c>
      <c r="O14" s="80">
        <v>0.23551</v>
      </c>
    </row>
    <row r="15" spans="1:15" ht="15.75" customHeight="1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0.14631279950555892</v>
      </c>
      <c r="I15" s="77">
        <f t="shared" si="0"/>
        <v>0.14631279950555892</v>
      </c>
      <c r="J15" s="77">
        <f t="shared" si="0"/>
        <v>0.14631279950555892</v>
      </c>
      <c r="K15" s="77">
        <f t="shared" si="0"/>
        <v>0.14631279950555892</v>
      </c>
      <c r="L15" s="77">
        <f t="shared" si="0"/>
        <v>0.13894406214336363</v>
      </c>
      <c r="M15" s="77">
        <f t="shared" si="0"/>
        <v>0.13894406214336363</v>
      </c>
      <c r="N15" s="77">
        <f t="shared" si="0"/>
        <v>0.13894406214336363</v>
      </c>
      <c r="O15" s="77">
        <f t="shared" si="0"/>
        <v>0.13894406214336363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0.3332</v>
      </c>
      <c r="D2" s="78">
        <v>0.18350000000000002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0.4844</v>
      </c>
      <c r="D3" s="78">
        <v>0.32420000000000004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8.9800000000000005E-2</v>
      </c>
      <c r="D4" s="78">
        <v>0.36899999999999999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9.2600000000000016E-2</v>
      </c>
      <c r="D5" s="77">
        <f t="shared" ref="D5:G5" si="0">1-SUM(D2:D4)</f>
        <v>0.12329999999999997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>
        <v>0.1598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4.48E-2</v>
      </c>
      <c r="D4" s="28">
        <v>4.48E-2</v>
      </c>
      <c r="E4" s="28">
        <v>4.4700000000000004E-2</v>
      </c>
      <c r="F4" s="28">
        <v>4.4700000000000004E-2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0.23551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0.18350000000000002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9.0670000000000002</v>
      </c>
      <c r="D13" s="28">
        <v>8.8829999999999991</v>
      </c>
      <c r="E13" s="28">
        <v>8.7119999999999997</v>
      </c>
      <c r="F13" s="28">
        <v>8.5440000000000005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14.53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>
      <c r="A16" s="53" t="s">
        <v>57</v>
      </c>
      <c r="B16" s="85">
        <v>0.41100000000000003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0.48</v>
      </c>
      <c r="E17" s="86" t="s">
        <v>201</v>
      </c>
    </row>
    <row r="18" spans="1:5" ht="15.75" customHeight="1">
      <c r="A18" s="53" t="s">
        <v>175</v>
      </c>
      <c r="B18" s="85">
        <v>0.184</v>
      </c>
      <c r="C18" s="85">
        <v>0.95</v>
      </c>
      <c r="D18" s="86">
        <v>5.4</v>
      </c>
      <c r="E18" s="86" t="s">
        <v>201</v>
      </c>
    </row>
    <row r="19" spans="1:5" ht="15.75" customHeight="1">
      <c r="A19" s="53" t="s">
        <v>174</v>
      </c>
      <c r="B19" s="85">
        <v>0.58499999999999996</v>
      </c>
      <c r="C19" s="85">
        <v>0.95</v>
      </c>
      <c r="D19" s="86">
        <v>5.73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5.74</v>
      </c>
      <c r="E27" s="86" t="s">
        <v>201</v>
      </c>
    </row>
    <row r="28" spans="1:5" ht="15.75" customHeight="1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0.58499999999999996</v>
      </c>
      <c r="C29" s="85">
        <v>0.95</v>
      </c>
      <c r="D29" s="86">
        <v>90.25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2020-08-31T01:06:54Z</dcterms:modified>
</cp:coreProperties>
</file>