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-38400" yWindow="-21130" windowWidth="20740" windowHeight="11760" tabRatio="961" activeTab="5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1" i="21" l="1"/>
  <c r="D5" i="65"/>
  <c r="C35" i="4" l="1"/>
  <c r="D23" i="4"/>
  <c r="E23" i="4"/>
  <c r="F23" i="4"/>
  <c r="C23" i="4"/>
  <c r="C11" i="4"/>
  <c r="A1" i="4" l="1"/>
  <c r="M23" i="21" l="1"/>
  <c r="N23" i="21"/>
  <c r="O23" i="21"/>
  <c r="L23" i="21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H2" i="2" l="1"/>
  <c r="C33" i="1" l="1"/>
  <c r="A1" i="50" l="1"/>
  <c r="A1" i="5"/>
  <c r="B1" i="56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 s="1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I31" i="2" s="1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 l="1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>
  <authors>
    <author>Nick Scott</author>
  </authors>
  <commentList>
    <comment ref="D28" author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>
  <authors>
    <author>Nick Scott</author>
  </authors>
  <commentList>
    <comment ref="A36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>
  <authors>
    <author>Nick Scott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<sst xmlns="http://schemas.openxmlformats.org/spreadsheetml/2006/main" count="1092" uniqueCount="270">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</sst>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</cellStyleXfs>
  <cellXfs count="13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6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9" fillId="3" borderId="1" xfId="1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ont="1" applyFill="1" applyBorder="1" applyAlignment="1" applyProtection="1">
      <protection locked="0"/>
    </xf>
    <xf numFmtId="166" fontId="4" fillId="2" borderId="1" xfId="10" applyNumberFormat="1" applyFont="1" applyFill="1" applyBorder="1" applyAlignment="1" applyProtection="1">
      <protection locked="0"/>
    </xf>
    <xf numFmtId="166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5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xmlns="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xmlns="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xmlns="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E63"/>
  <sheetViews>
    <sheetView zoomScaleNormal="100" workbookViewId="0">
      <selection activeCell="C12" sqref="C12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100</v>
      </c>
      <c r="B1" s="41" t="s">
        <v>164</v>
      </c>
      <c r="C1" s="41" t="s">
        <v>165</v>
      </c>
    </row>
    <row r="2" spans="1:3" ht="15.9" customHeight="1" x14ac:dyDescent="0.3">
      <c r="A2" s="12" t="s">
        <v>191</v>
      </c>
      <c r="B2" s="41"/>
      <c r="C2" s="41"/>
    </row>
    <row r="3" spans="1:3" ht="15.9" customHeight="1" x14ac:dyDescent="0.3">
      <c r="A3" s="1"/>
      <c r="B3" s="7" t="s">
        <v>193</v>
      </c>
      <c r="C3" s="63">
        <v>2017</v>
      </c>
    </row>
    <row r="4" spans="1:3" ht="15.9" customHeight="1" x14ac:dyDescent="0.3">
      <c r="A4" s="1"/>
      <c r="B4" s="9" t="s">
        <v>192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209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171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1.66</v>
      </c>
      <c r="D51" s="17"/>
    </row>
    <row r="52" spans="1:4" ht="15" customHeight="1" x14ac:dyDescent="0.25">
      <c r="B52" s="16" t="s">
        <v>125</v>
      </c>
      <c r="C52" s="72">
        <v>1.66</v>
      </c>
    </row>
    <row r="53" spans="1:4" ht="15.75" customHeight="1" x14ac:dyDescent="0.25">
      <c r="B53" s="16" t="s">
        <v>126</v>
      </c>
      <c r="C53" s="72">
        <v>5.64</v>
      </c>
    </row>
    <row r="54" spans="1:4" ht="15.75" customHeight="1" x14ac:dyDescent="0.25">
      <c r="B54" s="16" t="s">
        <v>127</v>
      </c>
      <c r="C54" s="72">
        <v>5.43</v>
      </c>
    </row>
    <row r="55" spans="1:4" ht="15.75" customHeight="1" x14ac:dyDescent="0.25">
      <c r="B55" s="16" t="s">
        <v>128</v>
      </c>
      <c r="C55" s="72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>
        <v>0.42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ht="13.25" x14ac:dyDescent="0.25">
      <c r="A2" s="83" t="s">
        <v>187</v>
      </c>
      <c r="B2" s="80" t="s">
        <v>59</v>
      </c>
      <c r="C2" s="80"/>
    </row>
    <row r="3" spans="1:3" ht="13.25" x14ac:dyDescent="0.25">
      <c r="A3" s="83" t="s">
        <v>208</v>
      </c>
      <c r="B3" s="80" t="s">
        <v>59</v>
      </c>
      <c r="C3" s="80"/>
    </row>
    <row r="4" spans="1:3" ht="13.25" x14ac:dyDescent="0.25">
      <c r="A4" s="84" t="s">
        <v>58</v>
      </c>
      <c r="B4" s="80" t="s">
        <v>136</v>
      </c>
      <c r="C4" s="80"/>
    </row>
    <row r="5" spans="1:3" ht="13.25" x14ac:dyDescent="0.25">
      <c r="A5" s="84" t="s">
        <v>137</v>
      </c>
      <c r="B5" s="80" t="s">
        <v>136</v>
      </c>
      <c r="C5" s="80"/>
    </row>
    <row r="6" spans="1:3" ht="13.25" x14ac:dyDescent="0.25">
      <c r="A6" s="84"/>
      <c r="B6" s="85"/>
      <c r="C6" s="85"/>
    </row>
    <row r="7" spans="1:3" ht="13.25" x14ac:dyDescent="0.25">
      <c r="A7" s="84"/>
      <c r="B7" s="85"/>
      <c r="C7" s="85"/>
    </row>
    <row r="8" spans="1:3" ht="13.25" x14ac:dyDescent="0.25">
      <c r="A8" s="84"/>
      <c r="B8" s="85"/>
      <c r="C8" s="85"/>
    </row>
    <row r="9" spans="1:3" ht="13.25" x14ac:dyDescent="0.25">
      <c r="A9" s="84"/>
      <c r="B9" s="85"/>
      <c r="C9" s="85"/>
    </row>
    <row r="10" spans="1:3" ht="13.25" x14ac:dyDescent="0.25">
      <c r="A10" s="84"/>
      <c r="B10" s="85"/>
      <c r="C10" s="85"/>
    </row>
    <row r="11" spans="1:3" ht="13.25" x14ac:dyDescent="0.25">
      <c r="A11" s="86"/>
      <c r="B11" s="85"/>
      <c r="C11" s="85"/>
    </row>
    <row r="12" spans="1:3" ht="13.25" x14ac:dyDescent="0.25">
      <c r="A12" s="86"/>
      <c r="B12" s="85"/>
      <c r="C12" s="85"/>
    </row>
    <row r="13" spans="1:3" ht="13.25" x14ac:dyDescent="0.25">
      <c r="A13" s="86"/>
      <c r="B13" s="85"/>
      <c r="C13" s="85"/>
    </row>
    <row r="14" spans="1:3" ht="13.25" x14ac:dyDescent="0.25">
      <c r="A14" s="86"/>
      <c r="B14" s="85"/>
      <c r="C14" s="85"/>
    </row>
    <row r="15" spans="1:3" ht="13.25" x14ac:dyDescent="0.25">
      <c r="A15" s="86"/>
      <c r="B15" s="85"/>
      <c r="C15" s="85"/>
    </row>
    <row r="16" spans="1:3" ht="13.25" x14ac:dyDescent="0.25">
      <c r="A16" s="86"/>
      <c r="B16" s="85"/>
      <c r="C16" s="85"/>
    </row>
    <row r="17" spans="1:3" ht="13.25" x14ac:dyDescent="0.25">
      <c r="A17" s="86"/>
      <c r="B17" s="85"/>
      <c r="C17" s="85"/>
    </row>
    <row r="18" spans="1:3" ht="13.25" x14ac:dyDescent="0.25">
      <c r="A18" s="86"/>
      <c r="B18" s="85"/>
      <c r="C18" s="85"/>
    </row>
    <row r="19" spans="1:3" ht="13.25" x14ac:dyDescent="0.25">
      <c r="A19" s="84"/>
      <c r="B19" s="85"/>
      <c r="C19" s="85"/>
    </row>
    <row r="20" spans="1:3" ht="13.25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ht="13.25" x14ac:dyDescent="0.25">
      <c r="A2" s="48" t="s">
        <v>197</v>
      </c>
    </row>
    <row r="3" spans="1:1" ht="13.25" x14ac:dyDescent="0.25">
      <c r="A3" s="48" t="s">
        <v>57</v>
      </c>
    </row>
    <row r="4" spans="1:1" ht="13.25" x14ac:dyDescent="0.25">
      <c r="A4" s="48" t="s">
        <v>34</v>
      </c>
    </row>
    <row r="5" spans="1:1" ht="13.25" x14ac:dyDescent="0.25">
      <c r="A5" s="48" t="s">
        <v>83</v>
      </c>
    </row>
    <row r="6" spans="1:1" ht="13.25" x14ac:dyDescent="0.25">
      <c r="A6" s="48" t="s">
        <v>82</v>
      </c>
    </row>
    <row r="7" spans="1:1" ht="13.25" x14ac:dyDescent="0.25">
      <c r="A7" s="48" t="s">
        <v>81</v>
      </c>
    </row>
    <row r="8" spans="1:1" ht="13.25" x14ac:dyDescent="0.25">
      <c r="A8" s="48" t="s">
        <v>79</v>
      </c>
    </row>
    <row r="9" spans="1:1" ht="13.25" x14ac:dyDescent="0.25">
      <c r="A9" s="48" t="s">
        <v>80</v>
      </c>
    </row>
    <row r="10" spans="1:1" ht="13.25" x14ac:dyDescent="0.25">
      <c r="A10" s="48"/>
    </row>
    <row r="11" spans="1:1" ht="13.25" x14ac:dyDescent="0.25">
      <c r="A11" s="48"/>
    </row>
    <row r="12" spans="1:1" ht="13.25" x14ac:dyDescent="0.25">
      <c r="A12" s="48"/>
    </row>
    <row r="13" spans="1:1" ht="13.25" x14ac:dyDescent="0.25">
      <c r="A13" s="48"/>
    </row>
    <row r="14" spans="1:1" ht="13.25" x14ac:dyDescent="0.25">
      <c r="A14" s="48"/>
    </row>
    <row r="15" spans="1:1" ht="13.25" x14ac:dyDescent="0.25">
      <c r="A15" s="48"/>
    </row>
    <row r="16" spans="1:1" ht="13.25" x14ac:dyDescent="0.25">
      <c r="A16" s="48"/>
    </row>
    <row r="17" spans="1:1" ht="13.25" x14ac:dyDescent="0.25">
      <c r="A17" s="48"/>
    </row>
    <row r="18" spans="1:1" ht="13.25" x14ac:dyDescent="0.25">
      <c r="A18" s="48"/>
    </row>
    <row r="19" spans="1:1" ht="13.25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zoomScale="85" zoomScaleNormal="118" workbookViewId="0">
      <selection activeCell="D9" sqref="D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6.3846153846153844E-2</v>
      </c>
      <c r="D7" s="87">
        <f>diarrhoea_1_5mo/26</f>
        <v>6.3846153846153844E-2</v>
      </c>
      <c r="E7" s="87">
        <f>diarrhoea_6_11mo/26</f>
        <v>0.21692307692307691</v>
      </c>
      <c r="F7" s="87">
        <f>diarrhoea_12_23mo/26</f>
        <v>0.20884615384615385</v>
      </c>
      <c r="G7" s="87">
        <f>diarrhoea_24_59mo/26</f>
        <v>7.3461538461538453E-2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6.3846153846153844E-2</v>
      </c>
      <c r="D11" s="87">
        <f>diarrhoea_1_5mo/26</f>
        <v>6.3846153846153844E-2</v>
      </c>
      <c r="E11" s="87">
        <f>diarrhoea_6_11mo/26</f>
        <v>0.21692307692307691</v>
      </c>
      <c r="F11" s="87">
        <f>diarrhoea_12_23mo/26</f>
        <v>0.20884615384615385</v>
      </c>
      <c r="G11" s="87">
        <f>diarrhoea_24_59mo/26</f>
        <v>7.3461538461538453E-2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208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207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5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5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5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208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" customHeight="1" x14ac:dyDescent="0.35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5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5">
      <c r="A28" s="56"/>
      <c r="B28" s="59" t="s">
        <v>207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5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5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5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5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38"/>
  <sheetViews>
    <sheetView workbookViewId="0">
      <selection activeCell="F8" sqref="F8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ht="13.25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ht="13.25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ht="13.25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ht="13.25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ht="13.25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ht="13.25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ht="13.25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ht="13.25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ht="13.25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ht="13.25" x14ac:dyDescent="0.25">
      <c r="A11" s="59" t="s">
        <v>207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ht="13.25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ht="13.25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ht="13.25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ht="13.25" x14ac:dyDescent="0.25">
      <c r="A15" s="90" t="s">
        <v>208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ht="13.25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ht="13.25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ht="13.25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ht="13.25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ht="13.25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ht="13.25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ht="13.25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ht="13.25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ht="13.25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ht="13.25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ht="13.25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ht="13.25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ht="13.25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217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ht="13.25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ht="13.25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ht="13.25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ht="13.25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ht="13.25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ht="13.25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ht="13.25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ht="13.25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ht="13.25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ht="13.25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ht="13.25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ht="13.25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ht="13.25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218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ht="13" x14ac:dyDescent="0.3">
      <c r="A2" s="40" t="s">
        <v>219</v>
      </c>
      <c r="B2" s="137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ht="13.25" x14ac:dyDescent="0.25">
      <c r="B3" s="137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ht="13.25" x14ac:dyDescent="0.25">
      <c r="B4" s="137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ht="13.25" x14ac:dyDescent="0.25">
      <c r="B5" s="137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ht="13.25" x14ac:dyDescent="0.25">
      <c r="B6" s="137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ht="13.25" x14ac:dyDescent="0.25">
      <c r="B7" s="137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ht="13.25" x14ac:dyDescent="0.25">
      <c r="B8" s="137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ht="13.25" x14ac:dyDescent="0.25">
      <c r="B9" s="137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ht="13.25" x14ac:dyDescent="0.25">
      <c r="B10" s="137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ht="13.25" x14ac:dyDescent="0.25">
      <c r="B11" s="137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ht="13.25" x14ac:dyDescent="0.25">
      <c r="B12" s="137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ht="13.25" x14ac:dyDescent="0.25">
      <c r="B13" s="137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ht="13.25" x14ac:dyDescent="0.25">
      <c r="B14" s="137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ht="13.25" x14ac:dyDescent="0.25">
      <c r="B15" s="137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ht="13.25" x14ac:dyDescent="0.25">
      <c r="B16" s="137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ht="13.25" x14ac:dyDescent="0.25">
      <c r="D18" s="132"/>
      <c r="E18" s="132"/>
      <c r="F18" s="132"/>
      <c r="G18" s="132"/>
      <c r="H18" s="132"/>
    </row>
    <row r="19" spans="1:8" ht="13" x14ac:dyDescent="0.3">
      <c r="A19" s="40" t="s">
        <v>220</v>
      </c>
      <c r="B19" s="137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ht="13.25" x14ac:dyDescent="0.25">
      <c r="B20" s="137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ht="13.25" x14ac:dyDescent="0.25">
      <c r="B21" s="137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ht="13.25" x14ac:dyDescent="0.25">
      <c r="B22" s="137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ht="13.25" x14ac:dyDescent="0.25">
      <c r="B23" s="137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ht="13.25" x14ac:dyDescent="0.25">
      <c r="B24" s="137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ht="13.25" x14ac:dyDescent="0.25">
      <c r="B25" s="137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ht="13.25" x14ac:dyDescent="0.25">
      <c r="B26" s="137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ht="13.25" x14ac:dyDescent="0.25">
      <c r="B27" s="137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ht="13.25" x14ac:dyDescent="0.25">
      <c r="B28" s="137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ht="13.25" x14ac:dyDescent="0.25">
      <c r="B29" s="137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ht="13.25" x14ac:dyDescent="0.25">
      <c r="B30" s="137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ht="13.25" x14ac:dyDescent="0.25">
      <c r="B31" s="137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ht="13.25" x14ac:dyDescent="0.25">
      <c r="B32" s="137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ht="13.25" x14ac:dyDescent="0.25">
      <c r="B33" s="137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ht="13" x14ac:dyDescent="0.3">
      <c r="A36" s="97" t="s">
        <v>221</v>
      </c>
      <c r="B36" s="137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7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7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7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7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7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7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7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7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7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7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7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7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7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7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ht="13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I40"/>
  <sheetViews>
    <sheetView zoomScale="85" zoomScaleNormal="85" workbookViewId="0">
      <selection activeCell="D17" sqref="D17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0" customFormat="1" ht="18.75" customHeight="1" x14ac:dyDescent="0.3">
      <c r="A1" s="99" t="s">
        <v>222</v>
      </c>
    </row>
    <row r="2" spans="1:7" ht="15.75" customHeight="1" x14ac:dyDescent="0.3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3">
      <c r="A3" s="40" t="s">
        <v>223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224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225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226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228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229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230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0" customFormat="1" ht="13" x14ac:dyDescent="0.3">
      <c r="A1" s="99" t="s">
        <v>231</v>
      </c>
    </row>
    <row r="2" spans="1:16" ht="13" x14ac:dyDescent="0.3">
      <c r="A2" s="118" t="s">
        <v>212</v>
      </c>
      <c r="B2" s="119" t="s">
        <v>232</v>
      </c>
      <c r="C2" s="119" t="s">
        <v>233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71</v>
      </c>
      <c r="C3" s="43" t="s">
        <v>234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235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236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237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234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235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236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237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234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235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236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237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234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235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236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" customHeight="1" x14ac:dyDescent="0.25">
      <c r="C18" s="43" t="s">
        <v>237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234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235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236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237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234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235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236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237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238</v>
      </c>
    </row>
    <row r="29" spans="1:16" s="36" customFormat="1" ht="13" x14ac:dyDescent="0.3">
      <c r="A29" s="121" t="s">
        <v>239</v>
      </c>
      <c r="B29" s="94" t="s">
        <v>232</v>
      </c>
      <c r="C29" s="94" t="s">
        <v>240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71</v>
      </c>
      <c r="C30" s="43" t="s">
        <v>234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235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234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235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234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235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234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235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234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235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234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235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241</v>
      </c>
    </row>
    <row r="56" spans="1:16" s="36" customFormat="1" ht="26" x14ac:dyDescent="0.3">
      <c r="A56" s="121" t="s">
        <v>70</v>
      </c>
      <c r="B56" s="94" t="s">
        <v>232</v>
      </c>
      <c r="C56" s="123" t="s">
        <v>242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38</v>
      </c>
      <c r="C57" s="43" t="s">
        <v>243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245</v>
      </c>
    </row>
    <row r="65" spans="1:16" s="36" customFormat="1" ht="26" x14ac:dyDescent="0.3">
      <c r="A65" s="121" t="s">
        <v>24</v>
      </c>
      <c r="B65" s="94" t="s">
        <v>232</v>
      </c>
      <c r="C65" s="123" t="s">
        <v>246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247</v>
      </c>
    </row>
    <row r="104" spans="1:16" s="36" customFormat="1" ht="26" x14ac:dyDescent="0.3">
      <c r="A104" s="121" t="s">
        <v>71</v>
      </c>
      <c r="B104" s="126" t="s">
        <v>169</v>
      </c>
      <c r="C104" s="123" t="s">
        <v>246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0" customFormat="1" ht="14.25" customHeight="1" x14ac:dyDescent="0.3">
      <c r="A1" s="99" t="s">
        <v>248</v>
      </c>
    </row>
    <row r="2" spans="1:7" ht="14.25" customHeight="1" x14ac:dyDescent="0.3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249</v>
      </c>
      <c r="C3" s="136" t="s">
        <v>250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251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252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3">
      <c r="A10" s="99" t="s">
        <v>253</v>
      </c>
    </row>
    <row r="11" spans="1:7" ht="14.25" customHeight="1" x14ac:dyDescent="0.3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3">
      <c r="A12" s="104"/>
      <c r="B12" s="113"/>
    </row>
    <row r="13" spans="1:7" s="100" customFormat="1" ht="14.25" customHeight="1" x14ac:dyDescent="0.3">
      <c r="A13" s="99" t="s">
        <v>254</v>
      </c>
    </row>
    <row r="14" spans="1:7" ht="14.25" customHeight="1" x14ac:dyDescent="0.3">
      <c r="A14" s="125" t="s">
        <v>239</v>
      </c>
      <c r="B14" s="117" t="s">
        <v>255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3">
      <c r="A15" s="40"/>
      <c r="B15" s="117" t="s">
        <v>256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125" t="s">
        <v>70</v>
      </c>
      <c r="B16" s="113" t="s">
        <v>257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3">
      <c r="A18" s="99" t="s">
        <v>258</v>
      </c>
    </row>
    <row r="19" spans="1:6" s="104" customFormat="1" ht="14.25" customHeight="1" x14ac:dyDescent="0.3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20"/>
  <sheetViews>
    <sheetView workbookViewId="0">
      <selection activeCell="D13" sqref="D13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259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260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259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260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208</v>
      </c>
      <c r="B6" s="90" t="s">
        <v>259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260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259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260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259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260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259</v>
      </c>
      <c r="C12" s="136">
        <v>0.08</v>
      </c>
      <c r="D12" s="136">
        <v>0.08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260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28"/>
  <sheetViews>
    <sheetView topLeftCell="G1" workbookViewId="0">
      <selection activeCell="F8" sqref="F8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ht="13" x14ac:dyDescent="0.3">
      <c r="A2" s="40" t="s">
        <v>261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208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ht="13" x14ac:dyDescent="0.3">
      <c r="A16" s="40" t="s">
        <v>262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5"/>
  <sheetViews>
    <sheetView workbookViewId="0">
      <selection activeCell="F8" sqref="F8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263</v>
      </c>
    </row>
    <row r="3" spans="1:7" ht="13.25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ht="13" x14ac:dyDescent="0.3">
      <c r="A4" s="40" t="s">
        <v>264</v>
      </c>
      <c r="B4" s="59"/>
      <c r="C4" s="127"/>
      <c r="D4" s="127"/>
      <c r="E4" s="127"/>
      <c r="F4" s="127"/>
      <c r="G4" s="127"/>
    </row>
    <row r="5" spans="1:7" ht="13.25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69</v>
      </c>
      <c r="B1" s="40" t="s">
        <v>265</v>
      </c>
      <c r="C1" s="125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ht="13.25" x14ac:dyDescent="0.25">
      <c r="A2" s="52" t="s">
        <v>28</v>
      </c>
      <c r="B2" s="52" t="s">
        <v>71</v>
      </c>
      <c r="C2" s="52" t="s">
        <v>267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ht="13.25" x14ac:dyDescent="0.25">
      <c r="C3" s="52" t="s">
        <v>268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ht="13.25" x14ac:dyDescent="0.25">
      <c r="C4" s="52" t="s">
        <v>269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ht="13.25" x14ac:dyDescent="0.25">
      <c r="A5" s="52" t="s">
        <v>58</v>
      </c>
      <c r="B5" s="52" t="s">
        <v>66</v>
      </c>
      <c r="C5" s="52" t="s">
        <v>267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ht="13.25" x14ac:dyDescent="0.25">
      <c r="C6" s="52" t="s">
        <v>269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ht="13.25" x14ac:dyDescent="0.25">
      <c r="B7" s="52" t="s">
        <v>65</v>
      </c>
      <c r="C7" s="52" t="s">
        <v>267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ht="13.25" x14ac:dyDescent="0.25">
      <c r="C8" s="52" t="s">
        <v>269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ht="13.25" x14ac:dyDescent="0.25">
      <c r="A9" s="52" t="s">
        <v>136</v>
      </c>
      <c r="B9" s="52" t="s">
        <v>66</v>
      </c>
      <c r="C9" s="52" t="s">
        <v>267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ht="13.25" x14ac:dyDescent="0.25">
      <c r="C10" s="52" t="s">
        <v>269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ht="13.25" x14ac:dyDescent="0.25">
      <c r="B11" s="52" t="s">
        <v>65</v>
      </c>
      <c r="C11" s="52" t="s">
        <v>267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ht="13.25" x14ac:dyDescent="0.25">
      <c r="C12" s="52" t="s">
        <v>269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ht="13.25" x14ac:dyDescent="0.25">
      <c r="A13" s="52" t="s">
        <v>61</v>
      </c>
      <c r="B13" s="52" t="s">
        <v>66</v>
      </c>
      <c r="C13" s="52" t="s">
        <v>267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ht="13.25" x14ac:dyDescent="0.25">
      <c r="C14" s="52" t="s">
        <v>269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ht="13.25" x14ac:dyDescent="0.25">
      <c r="B15" s="52" t="s">
        <v>65</v>
      </c>
      <c r="C15" s="52" t="s">
        <v>267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ht="13.25" x14ac:dyDescent="0.25">
      <c r="C16" s="52" t="s">
        <v>269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ht="13.25" x14ac:dyDescent="0.25">
      <c r="A17" s="52" t="s">
        <v>62</v>
      </c>
      <c r="B17" s="52" t="s">
        <v>27</v>
      </c>
      <c r="C17" s="52" t="s">
        <v>267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ht="13.25" x14ac:dyDescent="0.25">
      <c r="C18" s="52" t="s">
        <v>268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ht="13.25" x14ac:dyDescent="0.25">
      <c r="A19" s="52" t="s">
        <v>63</v>
      </c>
      <c r="B19" s="52" t="s">
        <v>27</v>
      </c>
      <c r="C19" s="52" t="s">
        <v>267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ht="13.25" x14ac:dyDescent="0.25">
      <c r="C20" s="52" t="s">
        <v>268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ht="13.25" x14ac:dyDescent="0.25">
      <c r="A21" s="52" t="s">
        <v>64</v>
      </c>
      <c r="B21" s="52" t="s">
        <v>27</v>
      </c>
      <c r="C21" s="52" t="s">
        <v>267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ht="13.25" x14ac:dyDescent="0.25">
      <c r="C22" s="52" t="s">
        <v>268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ht="13.25" x14ac:dyDescent="0.25">
      <c r="A23" s="52" t="s">
        <v>79</v>
      </c>
      <c r="B23" s="52" t="s">
        <v>71</v>
      </c>
      <c r="C23" s="52" t="s">
        <v>267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ht="13.25" x14ac:dyDescent="0.25">
      <c r="C24" s="52" t="s">
        <v>268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ht="13.25" x14ac:dyDescent="0.25">
      <c r="C25" s="52" t="s">
        <v>269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ht="13.25" x14ac:dyDescent="0.25">
      <c r="A26" s="52" t="s">
        <v>80</v>
      </c>
      <c r="B26" s="52" t="s">
        <v>71</v>
      </c>
      <c r="C26" s="52" t="s">
        <v>267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ht="13.25" x14ac:dyDescent="0.25">
      <c r="C27" s="52" t="s">
        <v>268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ht="13.25" x14ac:dyDescent="0.25">
      <c r="C28" s="52" t="s">
        <v>269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ht="13.25" x14ac:dyDescent="0.25">
      <c r="A29" s="52" t="s">
        <v>81</v>
      </c>
      <c r="B29" s="52" t="s">
        <v>71</v>
      </c>
      <c r="C29" s="52" t="s">
        <v>267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ht="13.25" x14ac:dyDescent="0.25">
      <c r="C30" s="52" t="s">
        <v>268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ht="13.25" x14ac:dyDescent="0.25">
      <c r="C31" s="52" t="s">
        <v>269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ht="13.25" x14ac:dyDescent="0.25">
      <c r="A32" s="52" t="s">
        <v>82</v>
      </c>
      <c r="B32" s="52" t="s">
        <v>71</v>
      </c>
      <c r="C32" s="52" t="s">
        <v>267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ht="13.25" x14ac:dyDescent="0.25">
      <c r="C33" s="52" t="s">
        <v>268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ht="13.25" x14ac:dyDescent="0.25">
      <c r="C34" s="52" t="s">
        <v>269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ht="13.25" x14ac:dyDescent="0.25">
      <c r="A35" s="52" t="s">
        <v>83</v>
      </c>
      <c r="B35" s="52" t="s">
        <v>71</v>
      </c>
      <c r="C35" s="52" t="s">
        <v>267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ht="13.25" x14ac:dyDescent="0.25">
      <c r="C36" s="52" t="s">
        <v>268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ht="13.25" x14ac:dyDescent="0.25">
      <c r="C37" s="52" t="s">
        <v>269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ht="13.25" x14ac:dyDescent="0.25">
      <c r="A38" s="52" t="s">
        <v>60</v>
      </c>
      <c r="B38" s="52" t="s">
        <v>71</v>
      </c>
      <c r="C38" s="52" t="s">
        <v>267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ht="13.25" x14ac:dyDescent="0.25">
      <c r="C39" s="52" t="s">
        <v>268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ht="13.25" x14ac:dyDescent="0.25">
      <c r="C40" s="52" t="s">
        <v>269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ht="13.25" x14ac:dyDescent="0.25">
      <c r="B41" s="52" t="s">
        <v>16</v>
      </c>
      <c r="C41" s="52" t="s">
        <v>267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ht="13.25" x14ac:dyDescent="0.25">
      <c r="C42" s="52" t="s">
        <v>268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ht="13.25" x14ac:dyDescent="0.25">
      <c r="C43" s="52" t="s">
        <v>269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ht="13.25" x14ac:dyDescent="0.25">
      <c r="A44" s="52" t="s">
        <v>84</v>
      </c>
      <c r="B44" s="52" t="s">
        <v>71</v>
      </c>
      <c r="C44" s="52" t="s">
        <v>267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ht="13.25" x14ac:dyDescent="0.25">
      <c r="C45" s="52" t="s">
        <v>268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ht="13.25" x14ac:dyDescent="0.25">
      <c r="A46" s="52" t="s">
        <v>85</v>
      </c>
      <c r="B46" s="52" t="s">
        <v>71</v>
      </c>
      <c r="C46" s="52" t="s">
        <v>267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ht="13.25" x14ac:dyDescent="0.25">
      <c r="C47" s="52" t="s">
        <v>268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ht="13.25" x14ac:dyDescent="0.25">
      <c r="A48" s="52" t="s">
        <v>195</v>
      </c>
      <c r="B48" s="52" t="s">
        <v>13</v>
      </c>
      <c r="C48" s="52" t="s">
        <v>267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ht="13.25" x14ac:dyDescent="0.25">
      <c r="C49" s="52" t="s">
        <v>268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H7"/>
  <sheetViews>
    <sheetView workbookViewId="0">
      <selection activeCell="F8" sqref="F8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19" t="s">
        <v>69</v>
      </c>
      <c r="B1" s="119" t="s">
        <v>265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ht="13.25" x14ac:dyDescent="0.25">
      <c r="A2" s="43" t="s">
        <v>86</v>
      </c>
      <c r="B2" s="35" t="s">
        <v>41</v>
      </c>
      <c r="C2" s="43" t="s">
        <v>267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ht="13.25" x14ac:dyDescent="0.25">
      <c r="C3" s="35" t="s">
        <v>268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ht="13.25" x14ac:dyDescent="0.25">
      <c r="A4" s="43" t="s">
        <v>87</v>
      </c>
      <c r="B4" s="35" t="s">
        <v>41</v>
      </c>
      <c r="C4" s="43" t="s">
        <v>267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ht="13.25" x14ac:dyDescent="0.25">
      <c r="A5" s="36"/>
      <c r="C5" s="35" t="s">
        <v>268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ht="13.25" x14ac:dyDescent="0.25">
      <c r="A6" s="43" t="s">
        <v>88</v>
      </c>
      <c r="B6" s="35" t="s">
        <v>41</v>
      </c>
      <c r="C6" s="43" t="s">
        <v>267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ht="13.25" x14ac:dyDescent="0.25">
      <c r="A7" s="36"/>
      <c r="C7" s="35" t="s">
        <v>268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H35"/>
  <sheetViews>
    <sheetView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210</v>
      </c>
      <c r="B2" s="41" t="s">
        <v>211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211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211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zoomScaleNormal="100" workbookViewId="0">
      <selection activeCell="C2" sqref="C2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_xlfn.SUM(C4:C5), "")</f>
        <v>0.32228430019523346</v>
      </c>
      <c r="D3" s="76">
        <f>IFERROR(_xlfn.NORM.DIST(_xlfn.NORM.INV(SUM(D4:D5), 0, 1) + 1, 0, 1, TRUE) - _xlfn.SUM(D4:D5), "")</f>
        <v>0.32228430019523346</v>
      </c>
      <c r="E3" s="76">
        <f>IFERROR(_xlfn.NORM.DIST(_xlfn.NORM.INV(SUM(E4:E5), 0, 1) + 1, 0, 1, TRUE) - _xlfn.SUM(E4:E5), "")</f>
        <v>0.35908666207150708</v>
      </c>
      <c r="F3" s="76">
        <f>IFERROR(_xlfn.NORM.DIST(_xlfn.NORM.INV(SUM(F4:F5), 0, 1) + 1, 0, 1, TRUE) - _xlfn.SUM(F4:F5), "")</f>
        <v>0.37651189492768178</v>
      </c>
      <c r="G3" s="76">
        <f>IFERROR(_xlfn.NORM.DIST(_xlfn.NORM.INV(SUM(G4:G5), 0, 1) + 1, 0, 1, TRUE) - _xlfn.SUM(G4:G5), "")</f>
        <v>0.37372365733745416</v>
      </c>
    </row>
    <row r="4" spans="1:15" ht="15.75" customHeight="1" x14ac:dyDescent="0.25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_xlfn.SUM(C10:C11), "")</f>
        <v>0.28180440984664923</v>
      </c>
      <c r="D9" s="76">
        <f>IFERROR(_xlfn.NORM.DIST(_xlfn.NORM.INV(SUM(D10:D11), 0, 1) + 1, 0, 1, TRUE) - _xlfn.SUM(D10:D11), "")</f>
        <v>0.28180440984664923</v>
      </c>
      <c r="E9" s="76">
        <f>IFERROR(_xlfn.NORM.DIST(_xlfn.NORM.INV(SUM(E10:E11), 0, 1) + 1, 0, 1, TRUE) - _xlfn.SUM(E10:E11), "")</f>
        <v>0.2466938696379041</v>
      </c>
      <c r="F9" s="76">
        <f>IFERROR(_xlfn.NORM.DIST(_xlfn.NORM.INV(SUM(F10:F11), 0, 1) + 1, 0, 1, TRUE) - _xlfn.SUM(F10:F11), "")</f>
        <v>0.21506846670192739</v>
      </c>
      <c r="G9" s="76">
        <f>IFERROR(_xlfn.NORM.DIST(_xlfn.NORM.INV(SUM(G10:G11), 0, 1) + 1, 0, 1, TRUE) - _xlfn.SUM(G10:G11),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F5" sqref="F5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P14"/>
  <sheetViews>
    <sheetView tabSelected="1" zoomScale="115" zoomScaleNormal="115" workbookViewId="0">
      <selection activeCell="D18" sqref="D18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ht="13.25" x14ac:dyDescent="0.25">
      <c r="A2" t="s">
        <v>139</v>
      </c>
      <c r="B2" s="14" t="s">
        <v>143</v>
      </c>
      <c r="C2" s="28">
        <v>0.2</v>
      </c>
      <c r="D2" s="28"/>
      <c r="E2" s="28"/>
      <c r="F2" s="28"/>
      <c r="G2" s="28"/>
      <c r="H2" s="28"/>
      <c r="I2" s="28"/>
      <c r="J2" s="28"/>
      <c r="K2" s="28"/>
      <c r="P2" s="8">
        <v>0.15</v>
      </c>
    </row>
    <row r="3" spans="1:16" ht="13.25" x14ac:dyDescent="0.25">
      <c r="B3" s="14"/>
    </row>
    <row r="4" spans="1:16" ht="13.25" x14ac:dyDescent="0.25">
      <c r="A4" t="s">
        <v>140</v>
      </c>
      <c r="B4" s="14" t="s">
        <v>143</v>
      </c>
      <c r="C4" s="28">
        <v>0.25</v>
      </c>
      <c r="D4" s="28"/>
      <c r="E4" s="28"/>
      <c r="F4" s="28"/>
      <c r="G4" s="28"/>
      <c r="H4" s="28"/>
      <c r="I4" s="28"/>
      <c r="J4" s="28"/>
      <c r="K4" s="28"/>
      <c r="P4" s="8">
        <v>0.15</v>
      </c>
    </row>
    <row r="5" spans="1:16" ht="13.25" x14ac:dyDescent="0.25">
      <c r="B5" s="14"/>
    </row>
    <row r="6" spans="1:16" ht="13.25" x14ac:dyDescent="0.25">
      <c r="A6" t="s">
        <v>141</v>
      </c>
      <c r="B6" s="14" t="s">
        <v>143</v>
      </c>
      <c r="C6" s="28">
        <v>0.15</v>
      </c>
      <c r="D6" s="28"/>
      <c r="E6" s="28"/>
      <c r="F6" s="28"/>
      <c r="G6" s="28"/>
      <c r="H6" s="28"/>
      <c r="I6" s="28"/>
      <c r="J6" s="28"/>
      <c r="K6" s="28"/>
      <c r="P6" s="8">
        <v>7.0000000000000007E-2</v>
      </c>
    </row>
    <row r="7" spans="1:16" ht="13.25" x14ac:dyDescent="0.25">
      <c r="B7" s="14" t="s">
        <v>32</v>
      </c>
      <c r="C7" s="28">
        <v>0.25</v>
      </c>
      <c r="D7" s="28"/>
      <c r="E7" s="28"/>
      <c r="F7" s="28"/>
      <c r="G7" s="28"/>
      <c r="H7" s="28"/>
      <c r="I7" s="28"/>
      <c r="J7" s="28"/>
      <c r="K7" s="28"/>
      <c r="P7" s="8">
        <v>0.1</v>
      </c>
    </row>
    <row r="8" spans="1:16" ht="13.25" x14ac:dyDescent="0.25">
      <c r="B8" s="14" t="s">
        <v>144</v>
      </c>
      <c r="C8" s="28">
        <v>0.2</v>
      </c>
      <c r="D8" s="28"/>
      <c r="E8" s="28"/>
      <c r="F8" s="28"/>
      <c r="G8" s="28"/>
      <c r="H8" s="28"/>
      <c r="I8" s="28"/>
      <c r="J8" s="28"/>
      <c r="K8" s="28"/>
      <c r="P8" s="8">
        <v>0.1</v>
      </c>
    </row>
    <row r="10" spans="1:16" ht="13.25" x14ac:dyDescent="0.25">
      <c r="A10" t="s">
        <v>142</v>
      </c>
      <c r="B10" s="16" t="s">
        <v>147</v>
      </c>
      <c r="C10" s="28">
        <v>0.45</v>
      </c>
      <c r="D10" s="28"/>
      <c r="E10" s="28"/>
      <c r="F10" s="28"/>
      <c r="G10" s="28"/>
      <c r="H10" s="28"/>
      <c r="I10" s="28"/>
      <c r="J10" s="28"/>
      <c r="K10" s="28"/>
      <c r="P10" s="8">
        <v>0.7</v>
      </c>
    </row>
    <row r="11" spans="1:16" ht="13.25" x14ac:dyDescent="0.25">
      <c r="B11" s="34" t="s">
        <v>146</v>
      </c>
      <c r="C11" s="28">
        <v>0.35</v>
      </c>
      <c r="D11" s="28"/>
      <c r="E11" s="28"/>
      <c r="F11" s="28"/>
      <c r="G11" s="28"/>
      <c r="H11" s="28"/>
      <c r="I11" s="28"/>
      <c r="J11" s="28"/>
      <c r="K11" s="28"/>
      <c r="P11" s="8">
        <v>0.5</v>
      </c>
    </row>
    <row r="13" spans="1:16" ht="13.25" x14ac:dyDescent="0.25">
      <c r="A13" s="12" t="s">
        <v>74</v>
      </c>
      <c r="B13" s="34" t="s">
        <v>148</v>
      </c>
      <c r="C13" s="28">
        <v>0.1</v>
      </c>
      <c r="D13" s="28"/>
      <c r="E13" s="28"/>
      <c r="F13" s="28"/>
      <c r="G13" s="28"/>
      <c r="H13" s="28"/>
      <c r="I13" s="28"/>
      <c r="J13" s="28"/>
      <c r="K13" s="28"/>
      <c r="P13" s="8">
        <v>0.05</v>
      </c>
    </row>
    <row r="14" spans="1:16" ht="13.25" x14ac:dyDescent="0.25">
      <c r="B14" s="16" t="s">
        <v>170</v>
      </c>
      <c r="C14" s="28">
        <v>0.05</v>
      </c>
      <c r="D14" s="28"/>
      <c r="E14" s="28"/>
      <c r="F14" s="28"/>
      <c r="G14" s="28"/>
      <c r="H14" s="28"/>
      <c r="I14" s="28"/>
      <c r="J14" s="28"/>
      <c r="K14" s="28"/>
      <c r="P14" s="8">
        <v>0.02</v>
      </c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zoomScale="115" zoomScaleNormal="115" workbookViewId="0">
      <selection activeCell="C9" sqref="C9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ht="13.2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ht="13.2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ht="13.2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ht="13.2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ht="13.25" x14ac:dyDescent="0.25">
      <c r="A7" s="47"/>
      <c r="B7" s="46" t="s">
        <v>172</v>
      </c>
      <c r="C7" s="45"/>
      <c r="D7" s="44"/>
      <c r="E7" s="80"/>
    </row>
    <row r="9" spans="1:5" ht="13" x14ac:dyDescent="0.3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ht="13.2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ht="13.2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ht="13.2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ht="13.2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ht="13.25" x14ac:dyDescent="0.25">
      <c r="A14" s="47"/>
      <c r="B14" s="46" t="s">
        <v>172</v>
      </c>
      <c r="C14" s="45"/>
      <c r="D14" s="44"/>
      <c r="E14" s="80"/>
    </row>
    <row r="16" spans="1:5" ht="13" x14ac:dyDescent="0.3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ht="13.2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ht="13.2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ht="13.2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ht="13.2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ht="13.2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ht="13" x14ac:dyDescent="0.3">
      <c r="A2" s="61" t="s">
        <v>69</v>
      </c>
      <c r="B2" s="46" t="s">
        <v>67</v>
      </c>
      <c r="C2" s="46" t="s">
        <v>183</v>
      </c>
      <c r="D2" s="80"/>
    </row>
    <row r="3" spans="1:4" ht="13" x14ac:dyDescent="0.3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F39"/>
  <sheetViews>
    <sheetView workbookViewId="0">
      <selection activeCell="D21" sqref="D21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206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25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90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0.82</v>
      </c>
      <c r="E6" s="82" t="s">
        <v>201</v>
      </c>
    </row>
    <row r="7" spans="1:5" ht="15.75" customHeight="1" x14ac:dyDescent="0.25">
      <c r="A7" s="52" t="s">
        <v>63</v>
      </c>
      <c r="B7" s="81">
        <v>0.36</v>
      </c>
      <c r="C7" s="81">
        <v>0.95</v>
      </c>
      <c r="D7" s="82">
        <v>0.25</v>
      </c>
      <c r="E7" s="82" t="s">
        <v>201</v>
      </c>
    </row>
    <row r="8" spans="1:5" ht="15.75" customHeight="1" x14ac:dyDescent="0.25">
      <c r="A8" s="52" t="s">
        <v>64</v>
      </c>
      <c r="B8" s="81">
        <v>0</v>
      </c>
      <c r="C8" s="81">
        <v>0.95</v>
      </c>
      <c r="D8" s="82">
        <v>0.75</v>
      </c>
      <c r="E8" s="82" t="s">
        <v>201</v>
      </c>
    </row>
    <row r="9" spans="1:5" ht="15.75" customHeight="1" x14ac:dyDescent="0.25">
      <c r="A9" s="52" t="s">
        <v>62</v>
      </c>
      <c r="B9" s="81">
        <v>0</v>
      </c>
      <c r="C9" s="81">
        <v>0.95</v>
      </c>
      <c r="D9" s="82">
        <v>0.19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0.73</v>
      </c>
      <c r="E10" s="82" t="s">
        <v>201</v>
      </c>
    </row>
    <row r="11" spans="1:5" ht="15.75" customHeight="1" x14ac:dyDescent="0.25">
      <c r="A11" s="59" t="s">
        <v>207</v>
      </c>
      <c r="B11" s="81">
        <v>0</v>
      </c>
      <c r="C11" s="81">
        <v>0.95</v>
      </c>
      <c r="D11" s="82">
        <v>1.78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0.24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0.55000000000000004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0.73</v>
      </c>
      <c r="E14" s="82" t="s">
        <v>201</v>
      </c>
    </row>
    <row r="15" spans="1:5" ht="15.75" customHeight="1" x14ac:dyDescent="0.25">
      <c r="A15" s="11" t="s">
        <v>208</v>
      </c>
      <c r="B15" s="81">
        <v>0</v>
      </c>
      <c r="C15" s="81">
        <v>0.95</v>
      </c>
      <c r="D15" s="82">
        <v>1.78</v>
      </c>
      <c r="E15" s="82" t="s">
        <v>201</v>
      </c>
    </row>
    <row r="16" spans="1:5" ht="15.75" customHeight="1" x14ac:dyDescent="0.25">
      <c r="A16" s="52" t="s">
        <v>57</v>
      </c>
      <c r="B16" s="81">
        <v>0.34599999999999997</v>
      </c>
      <c r="C16" s="81">
        <v>0.95</v>
      </c>
      <c r="D16" s="82">
        <v>2.06</v>
      </c>
      <c r="E16" s="82" t="s">
        <v>201</v>
      </c>
    </row>
    <row r="17" spans="1:5" ht="15.75" customHeight="1" x14ac:dyDescent="0.25">
      <c r="A17" s="52" t="s">
        <v>47</v>
      </c>
      <c r="B17" s="81">
        <v>0.80800000000000005</v>
      </c>
      <c r="C17" s="81">
        <v>0.95</v>
      </c>
      <c r="D17" s="82">
        <v>0.05</v>
      </c>
      <c r="E17" s="82" t="s">
        <v>201</v>
      </c>
    </row>
    <row r="18" spans="1:5" ht="15.9" customHeight="1" x14ac:dyDescent="0.25">
      <c r="A18" s="52" t="s">
        <v>173</v>
      </c>
      <c r="B18" s="81">
        <v>0</v>
      </c>
      <c r="C18" s="81">
        <v>0.95</v>
      </c>
      <c r="D18" s="82">
        <v>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5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8.84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50</v>
      </c>
      <c r="E22" s="82" t="s">
        <v>201</v>
      </c>
    </row>
    <row r="23" spans="1:5" ht="15.75" customHeight="1" x14ac:dyDescent="0.25">
      <c r="A23" s="52" t="s">
        <v>34</v>
      </c>
      <c r="B23" s="81">
        <v>0.50800000000000001</v>
      </c>
      <c r="C23" s="81">
        <v>0.95</v>
      </c>
      <c r="D23" s="82">
        <v>2.61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</v>
      </c>
      <c r="E24" s="82" t="s">
        <v>201</v>
      </c>
    </row>
    <row r="25" spans="1:5" ht="15.75" customHeight="1" x14ac:dyDescent="0.25">
      <c r="A25" s="52" t="s">
        <v>87</v>
      </c>
      <c r="B25" s="81">
        <v>0</v>
      </c>
      <c r="C25" s="81">
        <v>0.95</v>
      </c>
      <c r="D25" s="82">
        <v>1</v>
      </c>
      <c r="E25" s="82" t="s">
        <v>201</v>
      </c>
    </row>
    <row r="26" spans="1:5" ht="15.75" customHeight="1" x14ac:dyDescent="0.25">
      <c r="A26" s="52" t="s">
        <v>137</v>
      </c>
      <c r="B26" s="81">
        <v>0.1</v>
      </c>
      <c r="C26" s="81">
        <v>0.95</v>
      </c>
      <c r="D26" s="82">
        <v>4.6500000000000004</v>
      </c>
      <c r="E26" s="82" t="s">
        <v>201</v>
      </c>
    </row>
    <row r="27" spans="1:5" ht="15.75" customHeight="1" x14ac:dyDescent="0.25">
      <c r="A27" s="52" t="s">
        <v>59</v>
      </c>
      <c r="B27" s="81">
        <v>0.3538</v>
      </c>
      <c r="C27" s="81">
        <v>0.95</v>
      </c>
      <c r="D27" s="82">
        <v>3.78</v>
      </c>
      <c r="E27" s="82" t="s">
        <v>201</v>
      </c>
    </row>
    <row r="28" spans="1:5" ht="15.75" customHeight="1" x14ac:dyDescent="0.25">
      <c r="A28" s="52" t="s">
        <v>84</v>
      </c>
      <c r="B28" s="81">
        <v>0</v>
      </c>
      <c r="C28" s="81">
        <v>0.95</v>
      </c>
      <c r="D28" s="82">
        <v>1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48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5.3</v>
      </c>
      <c r="E30" s="82" t="s">
        <v>201</v>
      </c>
    </row>
    <row r="31" spans="1:5" ht="15.75" customHeight="1" x14ac:dyDescent="0.25">
      <c r="A31" s="52" t="s">
        <v>28</v>
      </c>
      <c r="B31" s="81">
        <v>0.89970000000000006</v>
      </c>
      <c r="C31" s="81">
        <v>0.95</v>
      </c>
      <c r="D31" s="82">
        <v>0.41</v>
      </c>
      <c r="E31" s="82" t="s">
        <v>201</v>
      </c>
    </row>
    <row r="32" spans="1:5" ht="15.75" customHeight="1" x14ac:dyDescent="0.25">
      <c r="A32" s="52" t="s">
        <v>83</v>
      </c>
      <c r="B32" s="81">
        <v>0.80700000000000005</v>
      </c>
      <c r="C32" s="81">
        <v>0.95</v>
      </c>
      <c r="D32" s="82">
        <v>0.9</v>
      </c>
      <c r="E32" s="82" t="s">
        <v>201</v>
      </c>
    </row>
    <row r="33" spans="1:6" ht="15.75" customHeight="1" x14ac:dyDescent="0.25">
      <c r="A33" s="52" t="s">
        <v>82</v>
      </c>
      <c r="B33" s="81">
        <v>0.73199999999999998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81</v>
      </c>
      <c r="B34" s="81">
        <v>0.316</v>
      </c>
      <c r="C34" s="81">
        <v>0.95</v>
      </c>
      <c r="D34" s="82">
        <v>79</v>
      </c>
      <c r="E34" s="82" t="s">
        <v>201</v>
      </c>
    </row>
    <row r="35" spans="1:6" ht="15.75" customHeight="1" x14ac:dyDescent="0.25">
      <c r="A35" s="52" t="s">
        <v>79</v>
      </c>
      <c r="B35" s="81">
        <v>0.59699999999999998</v>
      </c>
      <c r="C35" s="81">
        <v>0.95</v>
      </c>
      <c r="D35" s="82">
        <v>31</v>
      </c>
      <c r="E35" s="82" t="s">
        <v>201</v>
      </c>
    </row>
    <row r="36" spans="1:6" s="36" customFormat="1" ht="15.75" customHeight="1" x14ac:dyDescent="0.25">
      <c r="A36" s="52" t="s">
        <v>80</v>
      </c>
      <c r="B36" s="81">
        <v>0.19900000000000001</v>
      </c>
      <c r="C36" s="81">
        <v>0.95</v>
      </c>
      <c r="D36" s="82">
        <v>102</v>
      </c>
      <c r="E36" s="82" t="s">
        <v>201</v>
      </c>
      <c r="F36" s="35"/>
    </row>
    <row r="37" spans="1:6" ht="15.75" customHeight="1" x14ac:dyDescent="0.25">
      <c r="A37" s="52" t="s">
        <v>85</v>
      </c>
      <c r="B37" s="81">
        <v>0.13400000000000001</v>
      </c>
      <c r="C37" s="81">
        <v>0.95</v>
      </c>
      <c r="D37" s="82">
        <v>5.53</v>
      </c>
      <c r="E37" s="82" t="s">
        <v>201</v>
      </c>
    </row>
    <row r="38" spans="1:6" ht="15.75" customHeight="1" x14ac:dyDescent="0.25">
      <c r="A38" s="52" t="s">
        <v>60</v>
      </c>
      <c r="B38" s="81">
        <v>0</v>
      </c>
      <c r="C38" s="81">
        <v>0.95</v>
      </c>
      <c r="D38" s="82">
        <v>1</v>
      </c>
      <c r="E38" s="82" t="s">
        <v>201</v>
      </c>
    </row>
    <row r="39" spans="1:6" ht="15.75" customHeight="1" x14ac:dyDescent="0.25">
      <c r="F39" s="36"/>
    </row>
  </sheetData>
  <sheetProtection algorithmName="SHA-512" hashValue="jSdherlZJbZ8Sy1L59bo9v5QauB4K+9LWnSRVPNbXJxTAgxgiv9ErxgnISHZ2apMgabDAJDnLmaWIXWQOwB0iA==" saltValue="GDpAVnNFn9RTLmsUAjB9Mw==" spinCount="100000" sheet="1" scenarios="1" selectLockedCells="1"/>
  <sortState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Dominic Delport</cp:lastModifiedBy>
  <dcterms:created xsi:type="dcterms:W3CDTF">2017-08-01T10:42:13Z</dcterms:created>
  <dcterms:modified xsi:type="dcterms:W3CDTF">2019-04-18T02:47:02Z</dcterms:modified>
</cp:coreProperties>
</file>