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C7B5B9C-EC18-4FD2-ADFD-EBA1FA6B6E3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<sst xmlns="http://schemas.openxmlformats.org/spreadsheetml/2006/main" count="1109" uniqueCount="272">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</sst>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119756815</v>
      </c>
    </row>
    <row r="8" spans="1:3" ht="15" customHeight="1">
      <c r="B8" s="7" t="s">
        <v>106</v>
      </c>
      <c r="C8" s="66">
        <v>0.21199999999999999</v>
      </c>
    </row>
    <row r="9" spans="1:3" ht="15" customHeight="1">
      <c r="B9" s="9" t="s">
        <v>107</v>
      </c>
      <c r="C9" s="67">
        <v>0.1323</v>
      </c>
    </row>
    <row r="10" spans="1:3" ht="15" customHeight="1">
      <c r="B10" s="9" t="s">
        <v>105</v>
      </c>
      <c r="C10" s="67">
        <v>0.62193199157714796</v>
      </c>
    </row>
    <row r="11" spans="1:3" ht="15" customHeight="1">
      <c r="B11" s="7" t="s">
        <v>108</v>
      </c>
      <c r="C11" s="66">
        <v>0.51200000000000001</v>
      </c>
    </row>
    <row r="12" spans="1:3" ht="15" customHeight="1">
      <c r="B12" s="7" t="s">
        <v>109</v>
      </c>
      <c r="C12" s="66">
        <v>0.73199999999999998</v>
      </c>
    </row>
    <row r="13" spans="1:3" ht="15" customHeight="1">
      <c r="B13" s="7" t="s">
        <v>110</v>
      </c>
      <c r="C13" s="66">
        <v>0.28000000000000003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0.115</v>
      </c>
    </row>
    <row r="24" spans="1:3" ht="15" customHeight="1">
      <c r="B24" s="20" t="s">
        <v>102</v>
      </c>
      <c r="C24" s="67">
        <v>0.6835</v>
      </c>
    </row>
    <row r="25" spans="1:3" ht="15" customHeight="1">
      <c r="B25" s="20" t="s">
        <v>103</v>
      </c>
      <c r="C25" s="67">
        <v>0.1807</v>
      </c>
    </row>
    <row r="26" spans="1:3" ht="15" customHeight="1">
      <c r="B26" s="20" t="s">
        <v>104</v>
      </c>
      <c r="C26" s="67">
        <v>2.0799999999999999E-2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0.30499999999999999</v>
      </c>
    </row>
    <row r="30" spans="1:3" ht="14.25" customHeight="1">
      <c r="B30" s="30" t="s">
        <v>76</v>
      </c>
      <c r="C30" s="69">
        <v>7.9000000000000001E-2</v>
      </c>
    </row>
    <row r="31" spans="1:3" ht="14.25" customHeight="1">
      <c r="B31" s="30" t="s">
        <v>77</v>
      </c>
      <c r="C31" s="69">
        <v>0.14400000000000002</v>
      </c>
    </row>
    <row r="32" spans="1:3" ht="14.25" customHeight="1">
      <c r="B32" s="30" t="s">
        <v>78</v>
      </c>
      <c r="C32" s="69">
        <v>0.47200000000000003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</v>
      </c>
    </row>
    <row r="38" spans="1:5" ht="15" customHeight="1">
      <c r="B38" s="16" t="s">
        <v>91</v>
      </c>
      <c r="C38" s="68">
        <v>32</v>
      </c>
      <c r="D38" s="17"/>
      <c r="E38" s="18"/>
    </row>
    <row r="39" spans="1:5" ht="15" customHeight="1">
      <c r="B39" s="16" t="s">
        <v>90</v>
      </c>
      <c r="C39" s="68">
        <v>39.4</v>
      </c>
      <c r="D39" s="17"/>
      <c r="E39" s="17"/>
    </row>
    <row r="40" spans="1:5" ht="15" customHeight="1">
      <c r="B40" s="16" t="s">
        <v>171</v>
      </c>
      <c r="C40" s="68">
        <v>1.74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2.8799999999999999E-2</v>
      </c>
      <c r="D45" s="17"/>
    </row>
    <row r="46" spans="1:5" ht="15.75" customHeight="1">
      <c r="B46" s="16" t="s">
        <v>11</v>
      </c>
      <c r="C46" s="67">
        <v>0.1007</v>
      </c>
      <c r="D46" s="17"/>
    </row>
    <row r="47" spans="1:5" ht="15.75" customHeight="1">
      <c r="B47" s="16" t="s">
        <v>12</v>
      </c>
      <c r="C47" s="67">
        <v>0.44019999999999998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0.43030000000000007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1.6878662394200001</v>
      </c>
      <c r="D51" s="17"/>
    </row>
    <row r="52" spans="1:4" ht="15" customHeight="1">
      <c r="B52" s="16" t="s">
        <v>125</v>
      </c>
      <c r="C52" s="65">
        <v>1.2779974681899899</v>
      </c>
    </row>
    <row r="53" spans="1:4" ht="15.75" customHeight="1">
      <c r="B53" s="16" t="s">
        <v>126</v>
      </c>
      <c r="C53" s="65">
        <v>1.2779974681899899</v>
      </c>
    </row>
    <row r="54" spans="1:4" ht="15.75" customHeight="1">
      <c r="B54" s="16" t="s">
        <v>127</v>
      </c>
      <c r="C54" s="65">
        <v>0.77210437086899997</v>
      </c>
    </row>
    <row r="55" spans="1:4" ht="15.75" customHeight="1">
      <c r="B55" s="16" t="s">
        <v>128</v>
      </c>
      <c r="C55" s="65">
        <v>0.77210437086899997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0.42552765941828741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>
      <c r="A3" s="3" t="s">
        <v>65</v>
      </c>
      <c r="B3" s="26">
        <f>frac_mam_1month * 2.6</f>
        <v>0.43238000000000004</v>
      </c>
      <c r="C3" s="26">
        <f>frac_mam_1_5months * 2.6</f>
        <v>0.43238000000000004</v>
      </c>
      <c r="D3" s="26">
        <f>frac_mam_6_11months * 2.6</f>
        <v>0.43056</v>
      </c>
      <c r="E3" s="26">
        <f>frac_mam_12_23months * 2.6</f>
        <v>0.36919999999999997</v>
      </c>
      <c r="F3" s="26">
        <f>frac_mam_24_59months * 2.6</f>
        <v>0.30784</v>
      </c>
    </row>
    <row r="4" spans="1:6" ht="15.75" customHeight="1">
      <c r="A4" s="3" t="s">
        <v>66</v>
      </c>
      <c r="B4" s="26">
        <f>frac_sam_1month * 2.6</f>
        <v>0.37777999999999995</v>
      </c>
      <c r="C4" s="26">
        <f>frac_sam_1_5months * 2.6</f>
        <v>0.37777999999999995</v>
      </c>
      <c r="D4" s="26">
        <f>frac_sam_6_11months * 2.6</f>
        <v>0.28417999999999999</v>
      </c>
      <c r="E4" s="26">
        <f>frac_sam_12_23months * 2.6</f>
        <v>0.20721999999999999</v>
      </c>
      <c r="F4" s="26">
        <f>frac_sam_24_59months * 2.6</f>
        <v>0.16094000000000003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24091519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28343296.979964469</v>
      </c>
      <c r="I2" s="22">
        <f>G2-H2</f>
        <v>329818703.02003551</v>
      </c>
    </row>
    <row r="3" spans="1:9" ht="15.75" customHeight="1">
      <c r="A3" s="92">
        <f t="shared" ref="A3:A40" si="2">IF($A$2+ROW(A3)-2&lt;=end_year,A2+1,"")</f>
        <v>2021</v>
      </c>
      <c r="B3" s="74">
        <v>23953807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28181280.956246547</v>
      </c>
      <c r="I3" s="22">
        <f t="shared" ref="I3:I15" si="3">G3-H3</f>
        <v>333727719.04375345</v>
      </c>
    </row>
    <row r="4" spans="1:9" ht="15.75" customHeight="1">
      <c r="A4" s="92">
        <f t="shared" si="2"/>
        <v>2022</v>
      </c>
      <c r="B4" s="74">
        <v>23811621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>
        <f t="shared" si="1"/>
        <v>28014001.341192249</v>
      </c>
      <c r="I4" s="22">
        <f t="shared" si="3"/>
        <v>337701998.65880775</v>
      </c>
    </row>
    <row r="5" spans="1:9" ht="15.75" customHeight="1">
      <c r="A5" s="92" t="str">
        <f t="shared" si="2"/>
        <v/>
      </c>
      <c r="B5" s="74">
        <v>24774091.577199999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29146332.988858689</v>
      </c>
      <c r="I5" s="22">
        <f t="shared" si="3"/>
        <v>340279667.0111413</v>
      </c>
    </row>
    <row r="6" spans="1:9" ht="15.75" customHeight="1">
      <c r="A6" s="92" t="str">
        <f t="shared" si="2"/>
        <v/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>
      <c r="A7" s="92" t="str">
        <f t="shared" si="2"/>
        <v/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>
      <c r="A8" s="92" t="str">
        <f t="shared" si="2"/>
        <v/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>
      <c r="A9" s="92" t="str">
        <f t="shared" si="2"/>
        <v/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>
      <c r="A10" s="92" t="str">
        <f t="shared" si="2"/>
        <v/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>
      <c r="A11" s="92" t="str">
        <f t="shared" si="2"/>
        <v/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>
      <c r="A12" s="92" t="str">
        <f t="shared" si="2"/>
        <v/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6.1059322749999992E-2</v>
      </c>
    </row>
    <row r="4" spans="1:8" ht="15.75" customHeight="1">
      <c r="B4" s="24" t="s">
        <v>7</v>
      </c>
      <c r="C4" s="76">
        <v>8.4133560309156863E-2</v>
      </c>
    </row>
    <row r="5" spans="1:8" ht="15.75" customHeight="1">
      <c r="B5" s="24" t="s">
        <v>8</v>
      </c>
      <c r="C5" s="76">
        <v>0.18814288847462038</v>
      </c>
    </row>
    <row r="6" spans="1:8" ht="15.75" customHeight="1">
      <c r="B6" s="24" t="s">
        <v>10</v>
      </c>
      <c r="C6" s="76">
        <v>8.7060855532319514E-2</v>
      </c>
    </row>
    <row r="7" spans="1:8" ht="15.75" customHeight="1">
      <c r="B7" s="24" t="s">
        <v>13</v>
      </c>
      <c r="C7" s="76">
        <v>0.20140998181173425</v>
      </c>
    </row>
    <row r="8" spans="1:8" ht="15.75" customHeight="1">
      <c r="B8" s="24" t="s">
        <v>14</v>
      </c>
      <c r="C8" s="76">
        <v>1.4900928999118705E-2</v>
      </c>
    </row>
    <row r="9" spans="1:8" ht="15.75" customHeight="1">
      <c r="B9" s="24" t="s">
        <v>27</v>
      </c>
      <c r="C9" s="76">
        <v>9.6318112400888348E-2</v>
      </c>
    </row>
    <row r="10" spans="1:8" ht="15.75" customHeight="1">
      <c r="B10" s="24" t="s">
        <v>15</v>
      </c>
      <c r="C10" s="76">
        <v>0.26697434972216194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3.44E-2</v>
      </c>
    </row>
    <row r="27" spans="1:8" ht="15.75" customHeight="1">
      <c r="B27" s="24" t="s">
        <v>39</v>
      </c>
      <c r="C27" s="76">
        <v>1.1000000000000001E-3</v>
      </c>
    </row>
    <row r="28" spans="1:8" ht="15.75" customHeight="1">
      <c r="B28" s="24" t="s">
        <v>40</v>
      </c>
      <c r="C28" s="76">
        <v>0.25059999999999999</v>
      </c>
    </row>
    <row r="29" spans="1:8" ht="15.75" customHeight="1">
      <c r="B29" s="24" t="s">
        <v>41</v>
      </c>
      <c r="C29" s="76">
        <v>9.0700000000000003E-2</v>
      </c>
    </row>
    <row r="30" spans="1:8" ht="15.75" customHeight="1">
      <c r="B30" s="24" t="s">
        <v>42</v>
      </c>
      <c r="C30" s="76">
        <v>0.16739999999999999</v>
      </c>
    </row>
    <row r="31" spans="1:8" ht="15.75" customHeight="1">
      <c r="B31" s="24" t="s">
        <v>43</v>
      </c>
      <c r="C31" s="76">
        <v>6.9599999999999995E-2</v>
      </c>
    </row>
    <row r="32" spans="1:8" ht="15.75" customHeight="1">
      <c r="B32" s="24" t="s">
        <v>44</v>
      </c>
      <c r="C32" s="76">
        <v>1.8000000000000002E-2</v>
      </c>
    </row>
    <row r="33" spans="2:3" ht="15.75" customHeight="1">
      <c r="B33" s="24" t="s">
        <v>45</v>
      </c>
      <c r="C33" s="76">
        <v>4.5100000000000001E-2</v>
      </c>
    </row>
    <row r="34" spans="2:3" ht="15.75" customHeight="1">
      <c r="B34" s="24" t="s">
        <v>46</v>
      </c>
      <c r="C34" s="76">
        <v>0.32310000000223515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0.6073370588235294</v>
      </c>
      <c r="D2" s="77">
        <v>0.61609999999999998</v>
      </c>
      <c r="E2" s="77">
        <v>0.54990000000000006</v>
      </c>
      <c r="F2" s="77">
        <v>0.33049999999999996</v>
      </c>
      <c r="G2" s="77">
        <v>0.30070000000000002</v>
      </c>
    </row>
    <row r="3" spans="1:15" ht="15.75" customHeight="1">
      <c r="A3" s="5"/>
      <c r="B3" s="11" t="s">
        <v>118</v>
      </c>
      <c r="C3" s="77">
        <v>0.17679999999999998</v>
      </c>
      <c r="D3" s="77">
        <v>0.17679999999999998</v>
      </c>
      <c r="E3" s="77">
        <v>0.2107</v>
      </c>
      <c r="F3" s="77">
        <v>0.23670000000000002</v>
      </c>
      <c r="G3" s="77">
        <v>0.28449999999999998</v>
      </c>
    </row>
    <row r="4" spans="1:15" ht="15.75" customHeight="1">
      <c r="A4" s="5"/>
      <c r="B4" s="11" t="s">
        <v>116</v>
      </c>
      <c r="C4" s="78">
        <v>0.1018</v>
      </c>
      <c r="D4" s="78">
        <v>0.10189999999999999</v>
      </c>
      <c r="E4" s="78">
        <v>0.1295</v>
      </c>
      <c r="F4" s="78">
        <v>0.23480000000000001</v>
      </c>
      <c r="G4" s="78">
        <v>0.24420000000000003</v>
      </c>
    </row>
    <row r="5" spans="1:15" ht="15.75" customHeight="1">
      <c r="A5" s="5"/>
      <c r="B5" s="11" t="s">
        <v>119</v>
      </c>
      <c r="C5" s="78">
        <v>0.1051</v>
      </c>
      <c r="D5" s="78">
        <v>0.10529999999999999</v>
      </c>
      <c r="E5" s="78">
        <v>0.11</v>
      </c>
      <c r="F5" s="78">
        <v>0.19789999999999999</v>
      </c>
      <c r="G5" s="78">
        <v>0.17059999999999997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0.4551</v>
      </c>
      <c r="D8" s="77">
        <v>0.4551</v>
      </c>
      <c r="E8" s="77">
        <v>0.46939999999999998</v>
      </c>
      <c r="F8" s="77">
        <v>0.50990000000000002</v>
      </c>
      <c r="G8" s="77">
        <v>0.51719999999999999</v>
      </c>
    </row>
    <row r="9" spans="1:15" ht="15.75" customHeight="1">
      <c r="B9" s="7" t="s">
        <v>121</v>
      </c>
      <c r="C9" s="77">
        <v>0.23329999999999998</v>
      </c>
      <c r="D9" s="77">
        <v>0.23329999999999998</v>
      </c>
      <c r="E9" s="77">
        <v>0.25569999999999998</v>
      </c>
      <c r="F9" s="77">
        <v>0.26839999999999997</v>
      </c>
      <c r="G9" s="77">
        <v>0.30249999999999999</v>
      </c>
    </row>
    <row r="10" spans="1:15" ht="15.75" customHeight="1">
      <c r="B10" s="7" t="s">
        <v>122</v>
      </c>
      <c r="C10" s="78">
        <v>0.1663</v>
      </c>
      <c r="D10" s="78">
        <v>0.1663</v>
      </c>
      <c r="E10" s="78">
        <v>0.1656</v>
      </c>
      <c r="F10" s="78">
        <v>0.14199999999999999</v>
      </c>
      <c r="G10" s="78">
        <v>0.11840000000000001</v>
      </c>
    </row>
    <row r="11" spans="1:15" ht="15.75" customHeight="1">
      <c r="B11" s="7" t="s">
        <v>123</v>
      </c>
      <c r="C11" s="78">
        <v>0.14529999999999998</v>
      </c>
      <c r="D11" s="78">
        <v>0.14529999999999998</v>
      </c>
      <c r="E11" s="78">
        <v>0.10929999999999999</v>
      </c>
      <c r="F11" s="78">
        <v>7.9699999999999993E-2</v>
      </c>
      <c r="G11" s="78">
        <v>6.1900000000000004E-2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0.52247999999999994</v>
      </c>
      <c r="I14" s="80">
        <v>0.52247999999999994</v>
      </c>
      <c r="J14" s="80">
        <v>0.52247999999999994</v>
      </c>
      <c r="K14" s="80">
        <v>0.52247999999999994</v>
      </c>
      <c r="L14" s="80">
        <v>0.51549999999999996</v>
      </c>
      <c r="M14" s="80">
        <v>0.51549999999999996</v>
      </c>
      <c r="N14" s="80">
        <v>0.51549999999999996</v>
      </c>
      <c r="O14" s="80">
        <v>0.51549999999999996</v>
      </c>
    </row>
    <row r="15" spans="1:15" ht="15.75" customHeight="1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0.22232969149286677</v>
      </c>
      <c r="I15" s="77">
        <f t="shared" si="0"/>
        <v>0.22232969149286677</v>
      </c>
      <c r="J15" s="77">
        <f t="shared" si="0"/>
        <v>0.22232969149286677</v>
      </c>
      <c r="K15" s="77">
        <f t="shared" si="0"/>
        <v>0.22232969149286677</v>
      </c>
      <c r="L15" s="77">
        <f t="shared" si="0"/>
        <v>0.21935950843012714</v>
      </c>
      <c r="M15" s="77">
        <f t="shared" si="0"/>
        <v>0.21935950843012714</v>
      </c>
      <c r="N15" s="77">
        <f t="shared" si="0"/>
        <v>0.21935950843012714</v>
      </c>
      <c r="O15" s="77">
        <f t="shared" si="0"/>
        <v>0.21935950843012714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0.70660000000000001</v>
      </c>
      <c r="D2" s="78">
        <v>0.50080000000000002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0.10869999999999999</v>
      </c>
      <c r="D3" s="78">
        <v>0.21489999999999998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0.14429999999999998</v>
      </c>
      <c r="D4" s="78">
        <v>0.23600000000000002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4.0399999999999991E-2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0.37940000000000002</v>
      </c>
      <c r="D2" s="28">
        <v>0.38109999999999999</v>
      </c>
      <c r="E2" s="28">
        <v>0.38129999999999997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0.21089999999999998</v>
      </c>
      <c r="D4" s="28">
        <v>0.21060000000000001</v>
      </c>
      <c r="E4" s="28">
        <v>0.21060000000000001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0.52247999999999994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0.51549999999999996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0.50080000000000002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39.4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45.05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41.9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181.22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1.55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>
      <c r="A14" s="11" t="s">
        <v>189</v>
      </c>
      <c r="B14" s="85">
        <v>0.28399999999999997</v>
      </c>
      <c r="C14" s="85">
        <v>0.95</v>
      </c>
      <c r="D14" s="86">
        <v>13.42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0.39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0.41200000000000003</v>
      </c>
      <c r="C18" s="85">
        <v>0.95</v>
      </c>
      <c r="D18" s="86">
        <v>4.26</v>
      </c>
      <c r="E18" s="86" t="s">
        <v>201</v>
      </c>
    </row>
    <row r="19" spans="1:5" ht="15.75" customHeight="1">
      <c r="A19" s="53" t="s">
        <v>174</v>
      </c>
      <c r="B19" s="85">
        <v>0.17</v>
      </c>
      <c r="C19" s="85">
        <v>0.95</v>
      </c>
      <c r="D19" s="86">
        <v>4.26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56.45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12.65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22.97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4.3099999999999996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19.32</v>
      </c>
      <c r="E24" s="86" t="s">
        <v>201</v>
      </c>
    </row>
    <row r="25" spans="1:5" ht="15.75" customHeight="1">
      <c r="A25" s="53" t="s">
        <v>87</v>
      </c>
      <c r="B25" s="85">
        <v>0.24100000000000002</v>
      </c>
      <c r="C25" s="85">
        <v>0.95</v>
      </c>
      <c r="D25" s="86">
        <v>19.32</v>
      </c>
      <c r="E25" s="86" t="s">
        <v>201</v>
      </c>
    </row>
    <row r="26" spans="1:5" ht="15.75" customHeight="1">
      <c r="A26" s="53" t="s">
        <v>137</v>
      </c>
      <c r="B26" s="85">
        <v>0.38799999999999996</v>
      </c>
      <c r="C26" s="85">
        <v>0.95</v>
      </c>
      <c r="D26" s="86">
        <v>4.7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19.32</v>
      </c>
      <c r="E27" s="86" t="s">
        <v>201</v>
      </c>
    </row>
    <row r="28" spans="1:5" ht="15.75" customHeight="1">
      <c r="A28" s="53" t="s">
        <v>84</v>
      </c>
      <c r="B28" s="85">
        <v>0.50600000000000001</v>
      </c>
      <c r="C28" s="85">
        <v>0.95</v>
      </c>
      <c r="D28" s="86">
        <v>0.7</v>
      </c>
      <c r="E28" s="86" t="s">
        <v>201</v>
      </c>
    </row>
    <row r="29" spans="1:5" ht="15.75" customHeight="1">
      <c r="A29" s="53" t="s">
        <v>58</v>
      </c>
      <c r="B29" s="85">
        <v>0.17</v>
      </c>
      <c r="C29" s="85">
        <v>0.95</v>
      </c>
      <c r="D29" s="86">
        <v>82.9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202.88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215.05</v>
      </c>
      <c r="E31" s="86" t="s">
        <v>201</v>
      </c>
    </row>
    <row r="32" spans="1:5" ht="15.75" customHeight="1">
      <c r="A32" s="53" t="s">
        <v>28</v>
      </c>
      <c r="B32" s="85">
        <v>0.54799999999999993</v>
      </c>
      <c r="C32" s="85">
        <v>0.95</v>
      </c>
      <c r="D32" s="86">
        <v>0.81</v>
      </c>
      <c r="E32" s="86" t="s">
        <v>201</v>
      </c>
    </row>
    <row r="33" spans="1:6" ht="15.75" customHeight="1">
      <c r="A33" s="53" t="s">
        <v>83</v>
      </c>
      <c r="B33" s="85">
        <v>0.67599999999999993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0.26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0.59499999999999997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0.40500000000000003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0.20300000000000001</v>
      </c>
      <c r="C38" s="85">
        <v>0.95</v>
      </c>
      <c r="D38" s="86">
        <v>1.89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0.83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2020-09-01T10:27:17Z</dcterms:modified>
</cp:coreProperties>
</file>