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16D485D-D3A0-4810-8792-52E34E36EEA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<sst xmlns="http://schemas.openxmlformats.org/spreadsheetml/2006/main" count="1109" uniqueCount="272">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</sst>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6021328</v>
      </c>
    </row>
    <row r="8" spans="1:3" ht="15" customHeight="1">
      <c r="B8" s="7" t="s">
        <v>106</v>
      </c>
      <c r="C8" s="66">
        <v>0.1492</v>
      </c>
    </row>
    <row r="9" spans="1:3" ht="15" customHeight="1">
      <c r="B9" s="9" t="s">
        <v>107</v>
      </c>
      <c r="C9" s="67">
        <v>0.1</v>
      </c>
    </row>
    <row r="10" spans="1:3" ht="15" customHeight="1">
      <c r="B10" s="9" t="s">
        <v>105</v>
      </c>
      <c r="C10" s="67">
        <v>0.30839620590209998</v>
      </c>
    </row>
    <row r="11" spans="1:3" ht="15" customHeight="1">
      <c r="B11" s="7" t="s">
        <v>108</v>
      </c>
      <c r="C11" s="66">
        <v>0.50700000000000001</v>
      </c>
    </row>
    <row r="12" spans="1:3" ht="15" customHeight="1">
      <c r="B12" s="7" t="s">
        <v>109</v>
      </c>
      <c r="C12" s="66">
        <v>0.48299999999999998</v>
      </c>
    </row>
    <row r="13" spans="1:3" ht="15" customHeight="1">
      <c r="B13" s="7" t="s">
        <v>110</v>
      </c>
      <c r="C13" s="66">
        <v>0.69799999999999995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7.4299999999999991E-2</v>
      </c>
    </row>
    <row r="24" spans="1:3" ht="15" customHeight="1">
      <c r="B24" s="20" t="s">
        <v>102</v>
      </c>
      <c r="C24" s="67">
        <v>0.44829999999999998</v>
      </c>
    </row>
    <row r="25" spans="1:3" ht="15" customHeight="1">
      <c r="B25" s="20" t="s">
        <v>103</v>
      </c>
      <c r="C25" s="67">
        <v>0.39020000000000005</v>
      </c>
    </row>
    <row r="26" spans="1:3" ht="15" customHeight="1">
      <c r="B26" s="20" t="s">
        <v>104</v>
      </c>
      <c r="C26" s="67">
        <v>8.72E-2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29.5</v>
      </c>
    </row>
    <row r="38" spans="1:5" ht="15" customHeight="1">
      <c r="B38" s="16" t="s">
        <v>91</v>
      </c>
      <c r="C38" s="68">
        <v>43.7</v>
      </c>
      <c r="D38" s="17"/>
      <c r="E38" s="18"/>
    </row>
    <row r="39" spans="1:5" ht="15" customHeight="1">
      <c r="B39" s="16" t="s">
        <v>90</v>
      </c>
      <c r="C39" s="68">
        <v>63.2</v>
      </c>
      <c r="D39" s="17"/>
      <c r="E39" s="17"/>
    </row>
    <row r="40" spans="1:5" ht="15" customHeight="1">
      <c r="B40" s="16" t="s">
        <v>171</v>
      </c>
      <c r="C40" s="68">
        <v>1.55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2.12E-2</v>
      </c>
      <c r="D45" s="17"/>
    </row>
    <row r="46" spans="1:5" ht="15.75" customHeight="1">
      <c r="B46" s="16" t="s">
        <v>11</v>
      </c>
      <c r="C46" s="67">
        <v>0.1106</v>
      </c>
      <c r="D46" s="17"/>
    </row>
    <row r="47" spans="1:5" ht="15.75" customHeight="1">
      <c r="B47" s="16" t="s">
        <v>12</v>
      </c>
      <c r="C47" s="67">
        <v>0.39539999999999997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5.1319029732124992</v>
      </c>
      <c r="D51" s="17"/>
    </row>
    <row r="52" spans="1:4" ht="15" customHeight="1">
      <c r="B52" s="16" t="s">
        <v>125</v>
      </c>
      <c r="C52" s="65">
        <v>5.2953470868799997</v>
      </c>
    </row>
    <row r="53" spans="1:4" ht="15.75" customHeight="1">
      <c r="B53" s="16" t="s">
        <v>126</v>
      </c>
      <c r="C53" s="65">
        <v>5.2953470868799997</v>
      </c>
    </row>
    <row r="54" spans="1:4" ht="15.75" customHeight="1">
      <c r="B54" s="16" t="s">
        <v>127</v>
      </c>
      <c r="C54" s="65">
        <v>3.8570812150299996</v>
      </c>
    </row>
    <row r="55" spans="1:4" ht="15.75" customHeight="1">
      <c r="B55" s="16" t="s">
        <v>128</v>
      </c>
      <c r="C55" s="65">
        <v>3.8570812150299996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0.49179159909654174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0.32448000000000005</v>
      </c>
      <c r="E3" s="26">
        <f>frac_mam_12_23months * 2.6</f>
        <v>0.41002000000000005</v>
      </c>
      <c r="F3" s="26">
        <f>frac_mam_24_59months * 2.6</f>
        <v>0.28964000000000001</v>
      </c>
    </row>
    <row r="4" spans="1:6" ht="15.75" customHeight="1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0.15886</v>
      </c>
      <c r="E4" s="26">
        <f>frac_sam_12_23months * 2.6</f>
        <v>0.15626000000000001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1372424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1616952.4913639941</v>
      </c>
      <c r="I2" s="22">
        <f>G2-H2</f>
        <v>4573047.5086360062</v>
      </c>
    </row>
    <row r="3" spans="1:9" ht="15.75" customHeight="1">
      <c r="A3" s="92">
        <f t="shared" ref="A3:A40" si="2">IF($A$2+ROW(A3)-2&lt;=end_year,A2+1,"")</f>
        <v>2021</v>
      </c>
      <c r="B3" s="74">
        <v>1401031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1650656.477829146</v>
      </c>
      <c r="I3" s="22">
        <f t="shared" ref="I3:I15" si="3">G3-H3</f>
        <v>4711343.5221708538</v>
      </c>
    </row>
    <row r="4" spans="1:9" ht="15.75" customHeight="1">
      <c r="A4" s="92">
        <f t="shared" si="2"/>
        <v>2022</v>
      </c>
      <c r="B4" s="74">
        <v>1428866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1683450.9149689197</v>
      </c>
      <c r="I4" s="22">
        <f t="shared" si="3"/>
        <v>4845549.0850310801</v>
      </c>
    </row>
    <row r="5" spans="1:9" ht="15.75" customHeight="1">
      <c r="A5" s="92" t="str">
        <f t="shared" si="2"/>
        <v/>
      </c>
      <c r="B5" s="74">
        <v>1435151.2032000001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1690855.9698010774</v>
      </c>
      <c r="I5" s="22">
        <f t="shared" si="3"/>
        <v>5005144.0301989224</v>
      </c>
    </row>
    <row r="6" spans="1:9" ht="15.75" customHeight="1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3.5036780749999996E-2</v>
      </c>
    </row>
    <row r="4" spans="1:8" ht="15.75" customHeight="1">
      <c r="B4" s="24" t="s">
        <v>7</v>
      </c>
      <c r="C4" s="76">
        <v>2.5373784720214752E-2</v>
      </c>
    </row>
    <row r="5" spans="1:8" ht="15.75" customHeight="1">
      <c r="B5" s="24" t="s">
        <v>8</v>
      </c>
      <c r="C5" s="76">
        <v>4.9738047525380524E-2</v>
      </c>
    </row>
    <row r="6" spans="1:8" ht="15.75" customHeight="1">
      <c r="B6" s="24" t="s">
        <v>10</v>
      </c>
      <c r="C6" s="76">
        <v>6.3370724770158746E-2</v>
      </c>
    </row>
    <row r="7" spans="1:8" ht="15.75" customHeight="1">
      <c r="B7" s="24" t="s">
        <v>13</v>
      </c>
      <c r="C7" s="76">
        <v>0.40885600131107547</v>
      </c>
    </row>
    <row r="8" spans="1:8" ht="15.75" customHeight="1">
      <c r="B8" s="24" t="s">
        <v>14</v>
      </c>
      <c r="C8" s="76">
        <v>5.0787090298915257E-5</v>
      </c>
    </row>
    <row r="9" spans="1:8" ht="15.75" customHeight="1">
      <c r="B9" s="24" t="s">
        <v>27</v>
      </c>
      <c r="C9" s="76">
        <v>0.213940702982439</v>
      </c>
    </row>
    <row r="10" spans="1:8" ht="15.75" customHeight="1">
      <c r="B10" s="24" t="s">
        <v>15</v>
      </c>
      <c r="C10" s="76">
        <v>0.20363317085043264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4.6799999999999994E-2</v>
      </c>
    </row>
    <row r="27" spans="1:8" ht="15.75" customHeight="1">
      <c r="B27" s="24" t="s">
        <v>39</v>
      </c>
      <c r="C27" s="76">
        <v>2.7699999999999999E-2</v>
      </c>
    </row>
    <row r="28" spans="1:8" ht="15.75" customHeight="1">
      <c r="B28" s="24" t="s">
        <v>40</v>
      </c>
      <c r="C28" s="76">
        <v>0.19269999999999998</v>
      </c>
    </row>
    <row r="29" spans="1:8" ht="15.75" customHeight="1">
      <c r="B29" s="24" t="s">
        <v>41</v>
      </c>
      <c r="C29" s="76">
        <v>0.15049999999999999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3.04E-2</v>
      </c>
    </row>
    <row r="32" spans="1:8" ht="15.75" customHeight="1">
      <c r="B32" s="24" t="s">
        <v>44</v>
      </c>
      <c r="C32" s="76">
        <v>8.5600000000000009E-2</v>
      </c>
    </row>
    <row r="33" spans="2:3" ht="15.75" customHeight="1">
      <c r="B33" s="24" t="s">
        <v>45</v>
      </c>
      <c r="C33" s="76">
        <v>0.16739999999999999</v>
      </c>
    </row>
    <row r="34" spans="2:3" ht="15.75" customHeight="1">
      <c r="B34" s="24" t="s">
        <v>46</v>
      </c>
      <c r="C34" s="76">
        <v>0.24890000000000001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0.67795077585421404</v>
      </c>
      <c r="D2" s="77">
        <v>0.68569999999999998</v>
      </c>
      <c r="E2" s="77">
        <v>0.51539999999999997</v>
      </c>
      <c r="F2" s="77">
        <v>0.29960000000000003</v>
      </c>
      <c r="G2" s="77">
        <v>0.2828</v>
      </c>
    </row>
    <row r="3" spans="1:15" ht="15.75" customHeight="1">
      <c r="A3" s="5"/>
      <c r="B3" s="11" t="s">
        <v>118</v>
      </c>
      <c r="C3" s="77">
        <v>0.1888</v>
      </c>
      <c r="D3" s="77">
        <v>0.1888</v>
      </c>
      <c r="E3" s="77">
        <v>0.28029999999999999</v>
      </c>
      <c r="F3" s="77">
        <v>0.27729999999999999</v>
      </c>
      <c r="G3" s="77">
        <v>0.25329999999999997</v>
      </c>
    </row>
    <row r="4" spans="1:15" ht="15.75" customHeight="1">
      <c r="A4" s="5"/>
      <c r="B4" s="11" t="s">
        <v>116</v>
      </c>
      <c r="C4" s="78">
        <v>6.6699999999999995E-2</v>
      </c>
      <c r="D4" s="78">
        <v>6.6799999999999998E-2</v>
      </c>
      <c r="E4" s="78">
        <v>0.1303</v>
      </c>
      <c r="F4" s="78">
        <v>0.2223</v>
      </c>
      <c r="G4" s="78">
        <v>0.2298</v>
      </c>
    </row>
    <row r="5" spans="1:15" ht="15.75" customHeight="1">
      <c r="A5" s="5"/>
      <c r="B5" s="11" t="s">
        <v>119</v>
      </c>
      <c r="C5" s="78">
        <v>5.8799999999999998E-2</v>
      </c>
      <c r="D5" s="78">
        <v>5.8799999999999998E-2</v>
      </c>
      <c r="E5" s="78">
        <v>7.400000000000001E-2</v>
      </c>
      <c r="F5" s="78">
        <v>0.20079999999999998</v>
      </c>
      <c r="G5" s="78">
        <v>0.2341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0.5595</v>
      </c>
      <c r="F8" s="77">
        <v>0.50290000000000001</v>
      </c>
      <c r="G8" s="77">
        <v>0.54249999999999998</v>
      </c>
    </row>
    <row r="9" spans="1:15" ht="15.75" customHeight="1">
      <c r="B9" s="7" t="s">
        <v>121</v>
      </c>
      <c r="C9" s="77">
        <v>0.21429999999999999</v>
      </c>
      <c r="D9" s="77">
        <v>0.21429999999999999</v>
      </c>
      <c r="E9" s="77">
        <v>0.25459999999999999</v>
      </c>
      <c r="F9" s="77">
        <v>0.27929999999999999</v>
      </c>
      <c r="G9" s="77">
        <v>0.30870000000000003</v>
      </c>
    </row>
    <row r="10" spans="1:15" ht="15.75" customHeight="1">
      <c r="B10" s="7" t="s">
        <v>122</v>
      </c>
      <c r="C10" s="78">
        <v>7.9299999999999995E-2</v>
      </c>
      <c r="D10" s="78">
        <v>7.9299999999999995E-2</v>
      </c>
      <c r="E10" s="78">
        <v>0.12480000000000001</v>
      </c>
      <c r="F10" s="78">
        <v>0.15770000000000001</v>
      </c>
      <c r="G10" s="78">
        <v>0.1114</v>
      </c>
    </row>
    <row r="11" spans="1:15" ht="15.75" customHeight="1">
      <c r="B11" s="7" t="s">
        <v>123</v>
      </c>
      <c r="C11" s="78">
        <v>4.1599999999999998E-2</v>
      </c>
      <c r="D11" s="78">
        <v>4.1599999999999998E-2</v>
      </c>
      <c r="E11" s="78">
        <v>6.1100000000000002E-2</v>
      </c>
      <c r="F11" s="78">
        <v>6.0100000000000001E-2</v>
      </c>
      <c r="G11" s="78">
        <v>3.7400000000000003E-2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0.30876999999999999</v>
      </c>
      <c r="M14" s="80">
        <v>0.30876999999999999</v>
      </c>
      <c r="N14" s="80">
        <v>0.30876999999999999</v>
      </c>
      <c r="O14" s="80">
        <v>0.30876999999999999</v>
      </c>
    </row>
    <row r="15" spans="1:15" ht="15.75" customHeight="1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0.15185049205303919</v>
      </c>
      <c r="M15" s="77">
        <f t="shared" si="0"/>
        <v>0.15185049205303919</v>
      </c>
      <c r="N15" s="77">
        <f t="shared" si="0"/>
        <v>0.15185049205303919</v>
      </c>
      <c r="O15" s="77">
        <f t="shared" si="0"/>
        <v>0.15185049205303919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0.74860000000000004</v>
      </c>
      <c r="D2" s="78">
        <v>0.4975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0.13449999999999998</v>
      </c>
      <c r="D3" s="78">
        <v>0.28749999999999998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9.3200000000000005E-2</v>
      </c>
      <c r="D4" s="78">
        <v>0.193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2.3700000000000054E-2</v>
      </c>
      <c r="D5" s="77">
        <f t="shared" ref="D5:G5" si="0">1-SUM(D2:D4)</f>
        <v>2.200000000000002E-2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0.16310000000000002</v>
      </c>
      <c r="D4" s="28">
        <v>0.16259999999999999</v>
      </c>
      <c r="E4" s="28">
        <v>0.16259999999999999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0.30876999999999999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0.4975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63.2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49.82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42.01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255.99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13.53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13.53</v>
      </c>
      <c r="E15" s="86" t="s">
        <v>201</v>
      </c>
    </row>
    <row r="16" spans="1:5" ht="15.75" customHeight="1">
      <c r="A16" s="53" t="s">
        <v>57</v>
      </c>
      <c r="B16" s="85">
        <v>1.9E-2</v>
      </c>
      <c r="C16" s="85">
        <v>0.95</v>
      </c>
      <c r="D16" s="86">
        <v>0.5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0.40899999999999997</v>
      </c>
      <c r="C18" s="85">
        <v>0.95</v>
      </c>
      <c r="D18" s="86">
        <v>5.96</v>
      </c>
      <c r="E18" s="86" t="s">
        <v>201</v>
      </c>
    </row>
    <row r="19" spans="1:5" ht="15.75" customHeight="1">
      <c r="A19" s="53" t="s">
        <v>174</v>
      </c>
      <c r="B19" s="85">
        <v>0.21600000000000003</v>
      </c>
      <c r="C19" s="85">
        <v>0.95</v>
      </c>
      <c r="D19" s="86">
        <v>5.96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112.45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6.12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23.21</v>
      </c>
      <c r="E22" s="86" t="s">
        <v>201</v>
      </c>
    </row>
    <row r="23" spans="1:5" ht="15.75" customHeight="1">
      <c r="A23" s="53" t="s">
        <v>34</v>
      </c>
      <c r="B23" s="85">
        <v>0.41399999999999998</v>
      </c>
      <c r="C23" s="85">
        <v>0.95</v>
      </c>
      <c r="D23" s="86">
        <v>4.37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19.45</v>
      </c>
      <c r="E24" s="86" t="s">
        <v>201</v>
      </c>
    </row>
    <row r="25" spans="1:5" ht="15.75" customHeight="1">
      <c r="A25" s="53" t="s">
        <v>87</v>
      </c>
      <c r="B25" s="85">
        <v>0.24100000000000002</v>
      </c>
      <c r="C25" s="85">
        <v>0.95</v>
      </c>
      <c r="D25" s="86">
        <v>19.43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4.9400000000000004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19.45</v>
      </c>
      <c r="E27" s="86" t="s">
        <v>201</v>
      </c>
    </row>
    <row r="28" spans="1:5" ht="15.75" customHeight="1">
      <c r="A28" s="53" t="s">
        <v>84</v>
      </c>
      <c r="B28" s="85">
        <v>0.19600000000000001</v>
      </c>
      <c r="C28" s="85">
        <v>0.95</v>
      </c>
      <c r="D28" s="86">
        <v>0.77</v>
      </c>
      <c r="E28" s="86" t="s">
        <v>201</v>
      </c>
    </row>
    <row r="29" spans="1:5" ht="15.75" customHeight="1">
      <c r="A29" s="53" t="s">
        <v>58</v>
      </c>
      <c r="B29" s="85">
        <v>0.21600000000000003</v>
      </c>
      <c r="C29" s="85">
        <v>0.95</v>
      </c>
      <c r="D29" s="86">
        <v>93.79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237.57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251.82</v>
      </c>
      <c r="E31" s="86" t="s">
        <v>201</v>
      </c>
    </row>
    <row r="32" spans="1:5" ht="15.75" customHeight="1">
      <c r="A32" s="53" t="s">
        <v>28</v>
      </c>
      <c r="B32" s="85">
        <v>0.154</v>
      </c>
      <c r="C32" s="85">
        <v>0.95</v>
      </c>
      <c r="D32" s="86">
        <v>1.05</v>
      </c>
      <c r="E32" s="86" t="s">
        <v>201</v>
      </c>
    </row>
    <row r="33" spans="1:6" ht="15.75" customHeight="1">
      <c r="A33" s="53" t="s">
        <v>83</v>
      </c>
      <c r="B33" s="85">
        <v>0.25900000000000001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0.53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0.36599999999999999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0.60299999999999998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0.27600000000000002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0.152</v>
      </c>
      <c r="C38" s="85">
        <v>0.95</v>
      </c>
      <c r="D38" s="86">
        <v>1.96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2020-09-01T10:35:45Z</dcterms:modified>
</cp:coreProperties>
</file>