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5E8BA4F-BD51-4B86-934D-625F1F1EB10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<sst xmlns="http://schemas.openxmlformats.org/spreadsheetml/2006/main" count="1109" uniqueCount="272">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</sst>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6728065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0.8498191070556641</v>
      </c>
    </row>
    <row r="11" spans="1:3" ht="15" customHeight="1">
      <c r="B11" s="7" t="s">
        <v>108</v>
      </c>
      <c r="C11" s="66">
        <v>0.88900000000000001</v>
      </c>
    </row>
    <row r="12" spans="1:3" ht="15" customHeight="1">
      <c r="B12" s="7" t="s">
        <v>109</v>
      </c>
      <c r="C12" s="66">
        <v>0.373</v>
      </c>
    </row>
    <row r="13" spans="1:3" ht="15" customHeight="1">
      <c r="B13" s="7" t="s">
        <v>110</v>
      </c>
      <c r="C13" s="66">
        <v>0.40299999999999997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7.0099999999999996E-2</v>
      </c>
    </row>
    <row r="24" spans="1:3" ht="15" customHeight="1">
      <c r="B24" s="20" t="s">
        <v>102</v>
      </c>
      <c r="C24" s="67">
        <v>0.54359999999999997</v>
      </c>
    </row>
    <row r="25" spans="1:3" ht="15" customHeight="1">
      <c r="B25" s="20" t="s">
        <v>103</v>
      </c>
      <c r="C25" s="67">
        <v>0.36299999999999999</v>
      </c>
    </row>
    <row r="26" spans="1:3" ht="15" customHeight="1">
      <c r="B26" s="20" t="s">
        <v>104</v>
      </c>
      <c r="C26" s="67">
        <v>2.3300000000000001E-2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0.34200000000000003</v>
      </c>
    </row>
    <row r="30" spans="1:3" ht="14.25" customHeight="1">
      <c r="B30" s="30" t="s">
        <v>76</v>
      </c>
      <c r="C30" s="69">
        <v>8.5999999999999993E-2</v>
      </c>
    </row>
    <row r="31" spans="1:3" ht="14.25" customHeight="1">
      <c r="B31" s="30" t="s">
        <v>77</v>
      </c>
      <c r="C31" s="69">
        <v>0.109</v>
      </c>
    </row>
    <row r="32" spans="1:3" ht="14.25" customHeight="1">
      <c r="B32" s="30" t="s">
        <v>78</v>
      </c>
      <c r="C32" s="69">
        <v>0.46299999999999997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5.9</v>
      </c>
    </row>
    <row r="38" spans="1:5" ht="15" customHeight="1">
      <c r="B38" s="16" t="s">
        <v>91</v>
      </c>
      <c r="C38" s="68">
        <v>10</v>
      </c>
      <c r="D38" s="17"/>
      <c r="E38" s="18"/>
    </row>
    <row r="39" spans="1:5" ht="15" customHeight="1">
      <c r="B39" s="16" t="s">
        <v>90</v>
      </c>
      <c r="C39" s="68">
        <v>11.6</v>
      </c>
      <c r="D39" s="17"/>
      <c r="E39" s="17"/>
    </row>
    <row r="40" spans="1:5" ht="15" customHeight="1">
      <c r="B40" s="16" t="s">
        <v>171</v>
      </c>
      <c r="C40" s="68">
        <v>0.42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2.6699999999999998E-2</v>
      </c>
      <c r="D45" s="17"/>
    </row>
    <row r="46" spans="1:5" ht="15.75" customHeight="1">
      <c r="B46" s="16" t="s">
        <v>11</v>
      </c>
      <c r="C46" s="67">
        <v>9.3000000000000013E-2</v>
      </c>
      <c r="D46" s="17"/>
    </row>
    <row r="47" spans="1:5" ht="15.75" customHeight="1">
      <c r="B47" s="16" t="s">
        <v>12</v>
      </c>
      <c r="C47" s="67">
        <v>0.19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0.69030000000000014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1.4872849529300001</v>
      </c>
      <c r="D51" s="17"/>
    </row>
    <row r="52" spans="1:4" ht="15" customHeight="1">
      <c r="B52" s="16" t="s">
        <v>125</v>
      </c>
      <c r="C52" s="65">
        <v>1.5237885152199899</v>
      </c>
    </row>
    <row r="53" spans="1:4" ht="15.75" customHeight="1">
      <c r="B53" s="16" t="s">
        <v>126</v>
      </c>
      <c r="C53" s="65">
        <v>1.5237885152199899</v>
      </c>
    </row>
    <row r="54" spans="1:4" ht="15.75" customHeight="1">
      <c r="B54" s="16" t="s">
        <v>127</v>
      </c>
      <c r="C54" s="65">
        <v>1.4018046742000001</v>
      </c>
    </row>
    <row r="55" spans="1:4" ht="15.75" customHeight="1">
      <c r="B55" s="16" t="s">
        <v>128</v>
      </c>
      <c r="C55" s="65">
        <v>1.4018046742000001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0.52738981115255845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2.6520000000000002E-2</v>
      </c>
      <c r="E3" s="26">
        <f>frac_mam_12_23months * 2.6</f>
        <v>1.3014221999999999E-2</v>
      </c>
      <c r="F3" s="26">
        <f>frac_mam_24_59months * 2.6</f>
        <v>7.9913600000000012E-3</v>
      </c>
    </row>
    <row r="4" spans="1:6" ht="15.75" customHeight="1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3.1483140000000001E-3</v>
      </c>
      <c r="E4" s="26">
        <f>frac_sam_12_23months * 2.6</f>
        <v>9.4011320000000013E-3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1335833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1546264.0784340962</v>
      </c>
      <c r="I2" s="22">
        <f>G2-H2</f>
        <v>9094735.9215659034</v>
      </c>
    </row>
    <row r="3" spans="1:9" ht="15.75" customHeight="1">
      <c r="A3" s="92">
        <f t="shared" ref="A3:A40" si="2">IF($A$2+ROW(A3)-2&lt;=end_year,A2+1,"")</f>
        <v>2021</v>
      </c>
      <c r="B3" s="74">
        <v>1330413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1539990.2767649407</v>
      </c>
      <c r="I3" s="22">
        <f t="shared" ref="I3:I15" si="3">G3-H3</f>
        <v>9144009.7232350595</v>
      </c>
    </row>
    <row r="4" spans="1:9" ht="15.75" customHeight="1">
      <c r="A4" s="92">
        <f t="shared" si="2"/>
        <v>2022</v>
      </c>
      <c r="B4" s="74">
        <v>1318009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1525632.2996608443</v>
      </c>
      <c r="I4" s="22">
        <f t="shared" si="3"/>
        <v>9171367.7003391553</v>
      </c>
    </row>
    <row r="5" spans="1:9" ht="15.75" customHeight="1">
      <c r="A5" s="92" t="str">
        <f t="shared" si="2"/>
        <v/>
      </c>
      <c r="B5" s="74">
        <v>1240732.2311999998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1436182.277320554</v>
      </c>
      <c r="I5" s="22">
        <f t="shared" si="3"/>
        <v>9254817.7226794455</v>
      </c>
    </row>
    <row r="6" spans="1:9" ht="15.75" customHeight="1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1.8655244999999999E-3</v>
      </c>
    </row>
    <row r="4" spans="1:8" ht="15.75" customHeight="1">
      <c r="B4" s="24" t="s">
        <v>7</v>
      </c>
      <c r="C4" s="76">
        <v>6.8936971272232084E-2</v>
      </c>
    </row>
    <row r="5" spans="1:8" ht="15.75" customHeight="1">
      <c r="B5" s="24" t="s">
        <v>8</v>
      </c>
      <c r="C5" s="76">
        <v>1.7735581059758646E-2</v>
      </c>
    </row>
    <row r="6" spans="1:8" ht="15.75" customHeight="1">
      <c r="B6" s="24" t="s">
        <v>10</v>
      </c>
      <c r="C6" s="76">
        <v>8.2043094628019481E-2</v>
      </c>
    </row>
    <row r="7" spans="1:8" ht="15.75" customHeight="1">
      <c r="B7" s="24" t="s">
        <v>13</v>
      </c>
      <c r="C7" s="76">
        <v>0.35950114461496846</v>
      </c>
    </row>
    <row r="8" spans="1:8" ht="15.75" customHeight="1">
      <c r="B8" s="24" t="s">
        <v>14</v>
      </c>
      <c r="C8" s="76">
        <v>2.6539894248847023E-6</v>
      </c>
    </row>
    <row r="9" spans="1:8" ht="15.75" customHeight="1">
      <c r="B9" s="24" t="s">
        <v>27</v>
      </c>
      <c r="C9" s="76">
        <v>0.27028187553041705</v>
      </c>
    </row>
    <row r="10" spans="1:8" ht="15.75" customHeight="1">
      <c r="B10" s="24" t="s">
        <v>15</v>
      </c>
      <c r="C10" s="76">
        <v>0.19963315440517937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3.9699999999999999E-2</v>
      </c>
    </row>
    <row r="27" spans="1:8" ht="15.75" customHeight="1">
      <c r="B27" s="24" t="s">
        <v>39</v>
      </c>
      <c r="C27" s="76">
        <v>2.3E-2</v>
      </c>
    </row>
    <row r="28" spans="1:8" ht="15.75" customHeight="1">
      <c r="B28" s="24" t="s">
        <v>40</v>
      </c>
      <c r="C28" s="76">
        <v>0.18789999999999998</v>
      </c>
    </row>
    <row r="29" spans="1:8" ht="15.75" customHeight="1">
      <c r="B29" s="24" t="s">
        <v>41</v>
      </c>
      <c r="C29" s="76">
        <v>0.14360000000000001</v>
      </c>
    </row>
    <row r="30" spans="1:8" ht="15.75" customHeight="1">
      <c r="B30" s="24" t="s">
        <v>42</v>
      </c>
      <c r="C30" s="76">
        <v>5.21E-2</v>
      </c>
    </row>
    <row r="31" spans="1:8" ht="15.75" customHeight="1">
      <c r="B31" s="24" t="s">
        <v>43</v>
      </c>
      <c r="C31" s="76">
        <v>2.41E-2</v>
      </c>
    </row>
    <row r="32" spans="1:8" ht="15.75" customHeight="1">
      <c r="B32" s="24" t="s">
        <v>44</v>
      </c>
      <c r="C32" s="76">
        <v>8.5299999999999987E-2</v>
      </c>
    </row>
    <row r="33" spans="2:3" ht="15.75" customHeight="1">
      <c r="B33" s="24" t="s">
        <v>45</v>
      </c>
      <c r="C33" s="76">
        <v>0.2238</v>
      </c>
    </row>
    <row r="34" spans="2:3" ht="15.75" customHeight="1">
      <c r="B34" s="24" t="s">
        <v>46</v>
      </c>
      <c r="C34" s="76">
        <v>0.22050000000223516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0.76446178152505451</v>
      </c>
      <c r="D2" s="77">
        <v>0.79400000000000004</v>
      </c>
      <c r="E2" s="77">
        <v>0.77829999999999999</v>
      </c>
      <c r="F2" s="77">
        <v>0.66909999999999992</v>
      </c>
      <c r="G2" s="77">
        <v>0.55990000000000006</v>
      </c>
    </row>
    <row r="3" spans="1:15" ht="15.75" customHeight="1">
      <c r="A3" s="5"/>
      <c r="B3" s="11" t="s">
        <v>118</v>
      </c>
      <c r="C3" s="77">
        <v>0.12369999999999999</v>
      </c>
      <c r="D3" s="77">
        <v>0.12369999999999999</v>
      </c>
      <c r="E3" s="77">
        <v>0.128</v>
      </c>
      <c r="F3" s="77">
        <v>0.20219999999999999</v>
      </c>
      <c r="G3" s="77">
        <v>0.25980000000000003</v>
      </c>
    </row>
    <row r="4" spans="1:15" ht="15.75" customHeight="1">
      <c r="A4" s="5"/>
      <c r="B4" s="11" t="s">
        <v>116</v>
      </c>
      <c r="C4" s="78">
        <v>6.4600000000000005E-2</v>
      </c>
      <c r="D4" s="78">
        <v>6.4600000000000005E-2</v>
      </c>
      <c r="E4" s="78">
        <v>5.4800000000000001E-2</v>
      </c>
      <c r="F4" s="78">
        <v>0.11070000000000001</v>
      </c>
      <c r="G4" s="78">
        <v>0.1173</v>
      </c>
    </row>
    <row r="5" spans="1:15" ht="15.75" customHeight="1">
      <c r="A5" s="5"/>
      <c r="B5" s="11" t="s">
        <v>119</v>
      </c>
      <c r="C5" s="78">
        <v>1.77E-2</v>
      </c>
      <c r="D5" s="78">
        <v>1.77E-2</v>
      </c>
      <c r="E5" s="78">
        <v>3.8900000000000004E-2</v>
      </c>
      <c r="F5" s="78">
        <v>1.8000000000000002E-2</v>
      </c>
      <c r="G5" s="78">
        <v>6.3E-2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0.9104000000000001</v>
      </c>
      <c r="F8" s="77">
        <v>0.96479999999999999</v>
      </c>
      <c r="G8" s="77">
        <v>0.96530000000000005</v>
      </c>
    </row>
    <row r="9" spans="1:15" ht="15.75" customHeight="1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>
      <c r="B10" s="7" t="s">
        <v>122</v>
      </c>
      <c r="C10" s="78">
        <v>3.0299999999999997E-2</v>
      </c>
      <c r="D10" s="78">
        <v>3.0299999999999997E-2</v>
      </c>
      <c r="E10" s="78">
        <v>1.0200000000000001E-2</v>
      </c>
      <c r="F10" s="78">
        <v>5.0054699999999997E-3</v>
      </c>
      <c r="G10" s="78">
        <v>3.0736000000000001E-3</v>
      </c>
    </row>
    <row r="11" spans="1:15" ht="15.75" customHeight="1">
      <c r="B11" s="7" t="s">
        <v>123</v>
      </c>
      <c r="C11" s="78">
        <v>9.7868E-3</v>
      </c>
      <c r="D11" s="78">
        <v>9.7868E-3</v>
      </c>
      <c r="E11" s="78">
        <v>1.2108900000000001E-3</v>
      </c>
      <c r="F11" s="78">
        <v>3.6158200000000001E-3</v>
      </c>
      <c r="G11" s="78">
        <v>3.2968999999999997E-3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0.30923</v>
      </c>
      <c r="M14" s="80">
        <v>0.30923</v>
      </c>
      <c r="N14" s="80">
        <v>0.30923</v>
      </c>
      <c r="O14" s="80">
        <v>0.30923</v>
      </c>
    </row>
    <row r="15" spans="1:15" ht="15.75" customHeight="1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0.16308475130270567</v>
      </c>
      <c r="M15" s="77">
        <f t="shared" si="0"/>
        <v>0.16308475130270567</v>
      </c>
      <c r="N15" s="77">
        <f t="shared" si="0"/>
        <v>0.16308475130270567</v>
      </c>
      <c r="O15" s="77">
        <f t="shared" si="0"/>
        <v>0.16308475130270567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0.42799999999999999</v>
      </c>
      <c r="D2" s="78">
        <v>0.1628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0.47789999999999999</v>
      </c>
      <c r="D3" s="78">
        <v>0.39350000000000002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7.6100000000000001E-2</v>
      </c>
      <c r="D4" s="78">
        <v>0.35719999999999996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1.8000000000000016E-2</v>
      </c>
      <c r="D5" s="77">
        <f t="shared" ref="D5:G5" si="0">1-SUM(D2:D4)</f>
        <v>8.6500000000000021E-2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1.070216E-2</v>
      </c>
      <c r="D4" s="28">
        <v>1.065965E-2</v>
      </c>
      <c r="E4" s="28">
        <v>1.065965E-2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0.30923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0.1628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11.6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106.94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43.29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1151.44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3.08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2.59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2.59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2.59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2.59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14.81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14.81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1.78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0.13100000000000001</v>
      </c>
      <c r="C18" s="85">
        <v>0.95</v>
      </c>
      <c r="D18" s="86">
        <v>26.33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26.33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122.45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29.47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26.09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5.17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>
      <c r="A25" s="53" t="s">
        <v>87</v>
      </c>
      <c r="B25" s="85">
        <v>0.42299999999999999</v>
      </c>
      <c r="C25" s="85">
        <v>0.95</v>
      </c>
      <c r="D25" s="86">
        <v>20.71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7.82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>
      <c r="A28" s="53" t="s">
        <v>84</v>
      </c>
      <c r="B28" s="85">
        <v>0.20399999999999999</v>
      </c>
      <c r="C28" s="85">
        <v>0.95</v>
      </c>
      <c r="D28" s="86">
        <v>1.57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224.14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373.79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396.22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3.93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0.97799999999999998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2.76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3.95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2020-09-01T10:32:26Z</dcterms:modified>
</cp:coreProperties>
</file>