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79B78A-BEEE-4329-909A-064C4F0A2AD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8" i="2"/>
  <c r="A30" i="2"/>
  <c r="A14" i="2"/>
  <c r="A15" i="2"/>
  <c r="A37" i="2"/>
  <c r="A25" i="2"/>
  <c r="A17" i="2"/>
  <c r="A40" i="2"/>
  <c r="A36" i="2"/>
  <c r="A32" i="2"/>
  <c r="A28" i="2"/>
  <c r="A20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4" i="2"/>
  <c r="I17" i="2"/>
  <c r="I20" i="2"/>
  <c r="I21" i="2"/>
  <c r="I19" i="2"/>
  <c r="I22" i="2"/>
  <c r="I30" i="2"/>
  <c r="I36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13" i="2" l="1"/>
  <c r="I6" i="2"/>
  <c r="C6" i="51"/>
  <c r="A21" i="2"/>
  <c r="A16" i="2"/>
  <c r="C8" i="51"/>
  <c r="I3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<sst xmlns="http://schemas.openxmlformats.org/spreadsheetml/2006/main" count="1097" uniqueCount="272">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</sst>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10.9</v>
      </c>
    </row>
    <row r="38" spans="1:5" ht="15" customHeight="1" x14ac:dyDescent="0.25">
      <c r="B38" s="16" t="s">
        <v>91</v>
      </c>
      <c r="C38" s="71">
        <v>15.3</v>
      </c>
      <c r="D38" s="17"/>
      <c r="E38" s="18"/>
    </row>
    <row r="39" spans="1:5" ht="15" customHeight="1" x14ac:dyDescent="0.25">
      <c r="B39" s="16" t="s">
        <v>90</v>
      </c>
      <c r="C39" s="71">
        <v>16.7</v>
      </c>
      <c r="D39" s="17"/>
      <c r="E39" s="17"/>
    </row>
    <row r="40" spans="1:5" ht="15" customHeight="1" x14ac:dyDescent="0.25">
      <c r="B40" s="16" t="s">
        <v>171</v>
      </c>
      <c r="C40" s="71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1.2721068587425</v>
      </c>
      <c r="D51" s="17"/>
    </row>
    <row r="52" spans="1:4" ht="15" customHeight="1" x14ac:dyDescent="0.25">
      <c r="B52" s="16" t="s">
        <v>125</v>
      </c>
      <c r="C52" s="72">
        <v>1.3390121023999999</v>
      </c>
    </row>
    <row r="53" spans="1:4" ht="15.75" customHeight="1" x14ac:dyDescent="0.25">
      <c r="B53" s="16" t="s">
        <v>126</v>
      </c>
      <c r="C53" s="72">
        <v>1.3390121023999999</v>
      </c>
    </row>
    <row r="54" spans="1:4" ht="15.75" customHeight="1" x14ac:dyDescent="0.25">
      <c r="B54" s="16" t="s">
        <v>127</v>
      </c>
      <c r="C54" s="72">
        <v>1.5104418091699998</v>
      </c>
    </row>
    <row r="55" spans="1:4" ht="15.75" customHeight="1" x14ac:dyDescent="0.25">
      <c r="B55" s="16" t="s">
        <v>128</v>
      </c>
      <c r="C55" s="72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1.7000000000000001E-2</v>
      </c>
      <c r="E2" s="87">
        <f>food_insecure</f>
        <v>1.7000000000000001E-2</v>
      </c>
      <c r="F2" s="87">
        <f>food_insecure</f>
        <v>1.7000000000000001E-2</v>
      </c>
      <c r="G2" s="87">
        <f>food_insecure</f>
        <v>1.7000000000000001E-2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1.7000000000000001E-2</v>
      </c>
      <c r="F5" s="87">
        <f>food_insecure</f>
        <v>1.7000000000000001E-2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4.8927186874711537E-2</v>
      </c>
      <c r="D7" s="87">
        <f>diarrhoea_1_5mo/26</f>
        <v>5.1500465476923073E-2</v>
      </c>
      <c r="E7" s="87">
        <f>diarrhoea_6_11mo/26</f>
        <v>5.1500465476923073E-2</v>
      </c>
      <c r="F7" s="87">
        <f>diarrhoea_12_23mo/26</f>
        <v>5.8093915737307683E-2</v>
      </c>
      <c r="G7" s="87">
        <f>diarrhoea_24_59mo/26</f>
        <v>5.8093915737307683E-2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1.7000000000000001E-2</v>
      </c>
      <c r="F8" s="87">
        <f>food_insecure</f>
        <v>1.7000000000000001E-2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4.8927186874711537E-2</v>
      </c>
      <c r="D11" s="87">
        <f>diarrhoea_1_5mo/26</f>
        <v>5.1500465476923073E-2</v>
      </c>
      <c r="E11" s="87">
        <f>diarrhoea_6_11mo/26</f>
        <v>5.1500465476923073E-2</v>
      </c>
      <c r="F11" s="87">
        <f>diarrhoea_12_23mo/26</f>
        <v>5.8093915737307683E-2</v>
      </c>
      <c r="G11" s="87">
        <f>diarrhoea_24_59mo/26</f>
        <v>5.8093915737307683E-2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1.7000000000000001E-2</v>
      </c>
      <c r="I14" s="87">
        <f>food_insecure</f>
        <v>1.7000000000000001E-2</v>
      </c>
      <c r="J14" s="87">
        <f>food_insecure</f>
        <v>1.7000000000000001E-2</v>
      </c>
      <c r="K14" s="87">
        <f>food_insecure</f>
        <v>1.7000000000000001E-2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0.59799999999999998</v>
      </c>
      <c r="I17" s="87">
        <f>frac_PW_health_facility</f>
        <v>0.59799999999999998</v>
      </c>
      <c r="J17" s="87">
        <f>frac_PW_health_facility</f>
        <v>0.59799999999999998</v>
      </c>
      <c r="K17" s="87">
        <f>frac_PW_health_facility</f>
        <v>0.59799999999999998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0.17</v>
      </c>
      <c r="M23" s="87">
        <f>famplan_unmet_need</f>
        <v>0.17</v>
      </c>
      <c r="N23" s="87">
        <f>famplan_unmet_need</f>
        <v>0.17</v>
      </c>
      <c r="O23" s="87">
        <f>famplan_unmet_need</f>
        <v>0.17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0.13671070349807743</v>
      </c>
      <c r="M24" s="87">
        <f>(1-food_insecure)*(0.49)+food_insecure*(0.7)</f>
        <v>0.49357000000000001</v>
      </c>
      <c r="N24" s="87">
        <f>(1-food_insecure)*(0.49)+food_insecure*(0.7)</f>
        <v>0.49357000000000001</v>
      </c>
      <c r="O24" s="87">
        <f>(1-food_insecure)*(0.49)+food_insecure*(0.7)</f>
        <v>0.49357000000000001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5.8590301499176031E-2</v>
      </c>
      <c r="M25" s="87">
        <f>(1-food_insecure)*(0.21)+food_insecure*(0.3)</f>
        <v>0.21153</v>
      </c>
      <c r="N25" s="87">
        <f>(1-food_insecure)*(0.21)+food_insecure*(0.3)</f>
        <v>0.21153</v>
      </c>
      <c r="O25" s="87">
        <f>(1-food_insecure)*(0.21)+food_insecure*(0.3)</f>
        <v>0.21153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8.1682408699035647E-2</v>
      </c>
      <c r="M26" s="87">
        <f>(1-food_insecure)*(0.3)</f>
        <v>0.2949</v>
      </c>
      <c r="N26" s="87">
        <f>(1-food_insecure)*(0.3)</f>
        <v>0.2949</v>
      </c>
      <c r="O26" s="87">
        <f>(1-food_insecure)*(0.3)</f>
        <v>0.2949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0.72301658630371091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1869.568</v>
      </c>
      <c r="C2" s="74">
        <v>4200</v>
      </c>
      <c r="D2" s="74">
        <v>9100</v>
      </c>
      <c r="E2" s="74">
        <v>9600</v>
      </c>
      <c r="F2" s="74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1836.098</v>
      </c>
      <c r="C3" s="74">
        <v>4200</v>
      </c>
      <c r="D3" s="74">
        <v>8800</v>
      </c>
      <c r="E3" s="74">
        <v>9700</v>
      </c>
      <c r="F3" s="74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7">
        <f t="shared" si="2"/>
        <v>2022</v>
      </c>
      <c r="B4" s="73">
        <v>1785.4760000000001</v>
      </c>
      <c r="C4" s="74">
        <v>4200</v>
      </c>
      <c r="D4" s="74">
        <v>8600</v>
      </c>
      <c r="E4" s="74">
        <v>9800</v>
      </c>
      <c r="F4" s="74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7">
        <f t="shared" si="2"/>
        <v>2023</v>
      </c>
      <c r="B5" s="73">
        <v>1750.6253999999999</v>
      </c>
      <c r="C5" s="74">
        <v>4300</v>
      </c>
      <c r="D5" s="74">
        <v>8300</v>
      </c>
      <c r="E5" s="74">
        <v>9700</v>
      </c>
      <c r="F5" s="74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7">
        <f t="shared" si="2"/>
        <v>2024</v>
      </c>
      <c r="B6" s="73">
        <v>1699.5431999999998</v>
      </c>
      <c r="C6" s="74">
        <v>4400</v>
      </c>
      <c r="D6" s="74">
        <v>8100</v>
      </c>
      <c r="E6" s="74">
        <v>9600</v>
      </c>
      <c r="F6" s="74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7">
        <f t="shared" si="2"/>
        <v>2025</v>
      </c>
      <c r="B7" s="73">
        <v>1648.461</v>
      </c>
      <c r="C7" s="74">
        <v>4400</v>
      </c>
      <c r="D7" s="74">
        <v>8000</v>
      </c>
      <c r="E7" s="74">
        <v>9400</v>
      </c>
      <c r="F7" s="74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7">
        <f t="shared" si="2"/>
        <v>2026</v>
      </c>
      <c r="B8" s="73">
        <v>1610.8098</v>
      </c>
      <c r="C8" s="74">
        <v>4500</v>
      </c>
      <c r="D8" s="74">
        <v>7900</v>
      </c>
      <c r="E8" s="74">
        <v>9300</v>
      </c>
      <c r="F8" s="74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7">
        <f t="shared" si="2"/>
        <v>2027</v>
      </c>
      <c r="B9" s="73">
        <v>1587.3312000000001</v>
      </c>
      <c r="C9" s="74">
        <v>4500</v>
      </c>
      <c r="D9" s="74">
        <v>7700</v>
      </c>
      <c r="E9" s="74">
        <v>8900</v>
      </c>
      <c r="F9" s="74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7">
        <f t="shared" si="2"/>
        <v>2028</v>
      </c>
      <c r="B10" s="73">
        <v>1549.3407999999999</v>
      </c>
      <c r="C10" s="74">
        <v>4500</v>
      </c>
      <c r="D10" s="74">
        <v>7700</v>
      </c>
      <c r="E10" s="74">
        <v>8600</v>
      </c>
      <c r="F10" s="74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7">
        <f t="shared" si="2"/>
        <v>2029</v>
      </c>
      <c r="B11" s="73">
        <v>1511.3504</v>
      </c>
      <c r="C11" s="74">
        <v>4600</v>
      </c>
      <c r="D11" s="74">
        <v>7700</v>
      </c>
      <c r="E11" s="74">
        <v>8300</v>
      </c>
      <c r="F11" s="74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7">
        <f t="shared" si="2"/>
        <v>2030</v>
      </c>
      <c r="B12" s="73">
        <v>1473.36</v>
      </c>
      <c r="C12" s="74">
        <v>4600</v>
      </c>
      <c r="D12" s="74">
        <v>7800</v>
      </c>
      <c r="E12" s="74">
        <v>8000</v>
      </c>
      <c r="F12" s="74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7" t="str">
        <f t="shared" si="2"/>
        <v/>
      </c>
      <c r="B13" s="73">
        <v>4200</v>
      </c>
      <c r="C13" s="74">
        <v>9500</v>
      </c>
      <c r="D13" s="74">
        <v>9300</v>
      </c>
      <c r="E13" s="74">
        <v>5300</v>
      </c>
      <c r="F13" s="74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5.6003364999999998E-3</v>
      </c>
    </row>
    <row r="4" spans="1:8" ht="15.75" customHeight="1" x14ac:dyDescent="0.25">
      <c r="B4" s="24" t="s">
        <v>7</v>
      </c>
      <c r="C4" s="75">
        <v>0.20887241026160899</v>
      </c>
    </row>
    <row r="5" spans="1:8" ht="15.75" customHeight="1" x14ac:dyDescent="0.25">
      <c r="B5" s="24" t="s">
        <v>8</v>
      </c>
      <c r="C5" s="75">
        <v>0.10831453310234142</v>
      </c>
    </row>
    <row r="6" spans="1:8" ht="15.75" customHeight="1" x14ac:dyDescent="0.25">
      <c r="B6" s="24" t="s">
        <v>10</v>
      </c>
      <c r="C6" s="75">
        <v>0.16546564499732025</v>
      </c>
    </row>
    <row r="7" spans="1:8" ht="15.75" customHeight="1" x14ac:dyDescent="0.25">
      <c r="B7" s="24" t="s">
        <v>13</v>
      </c>
      <c r="C7" s="75">
        <v>0.21637158428388426</v>
      </c>
    </row>
    <row r="8" spans="1:8" ht="15.75" customHeight="1" x14ac:dyDescent="0.25">
      <c r="B8" s="24" t="s">
        <v>14</v>
      </c>
      <c r="C8" s="75">
        <v>8.6325333266494911E-5</v>
      </c>
    </row>
    <row r="9" spans="1:8" ht="15.75" customHeight="1" x14ac:dyDescent="0.25">
      <c r="B9" s="24" t="s">
        <v>27</v>
      </c>
      <c r="C9" s="75">
        <v>0.15546246908455325</v>
      </c>
    </row>
    <row r="10" spans="1:8" ht="15.75" customHeight="1" x14ac:dyDescent="0.25">
      <c r="B10" s="24" t="s">
        <v>15</v>
      </c>
      <c r="C10" s="75">
        <v>0.13982669643702539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3.2434284996842602E-2</v>
      </c>
      <c r="D14" s="75">
        <v>3.2434284996842602E-2</v>
      </c>
      <c r="E14" s="75">
        <v>1.66788448453449E-2</v>
      </c>
      <c r="F14" s="75">
        <v>1.66788448453449E-2</v>
      </c>
    </row>
    <row r="15" spans="1:8" ht="15.75" customHeight="1" x14ac:dyDescent="0.25">
      <c r="B15" s="24" t="s">
        <v>16</v>
      </c>
      <c r="C15" s="75">
        <v>0.301372141789439</v>
      </c>
      <c r="D15" s="75">
        <v>0.301372141789439</v>
      </c>
      <c r="E15" s="75">
        <v>0.194673977262002</v>
      </c>
      <c r="F15" s="75">
        <v>0.194673977262002</v>
      </c>
    </row>
    <row r="16" spans="1:8" ht="15.75" customHeight="1" x14ac:dyDescent="0.25">
      <c r="B16" s="24" t="s">
        <v>17</v>
      </c>
      <c r="C16" s="75">
        <v>1.7212714903202801E-2</v>
      </c>
      <c r="D16" s="75">
        <v>1.7212714903202801E-2</v>
      </c>
      <c r="E16" s="75">
        <v>1.4445062010712099E-2</v>
      </c>
      <c r="F16" s="75">
        <v>1.4445062010712099E-2</v>
      </c>
    </row>
    <row r="17" spans="1:8" ht="15.75" customHeight="1" x14ac:dyDescent="0.25">
      <c r="B17" s="24" t="s">
        <v>18</v>
      </c>
      <c r="C17" s="75">
        <v>3.5556962383621298E-5</v>
      </c>
      <c r="D17" s="75">
        <v>3.5556962383621298E-5</v>
      </c>
      <c r="E17" s="75">
        <v>1.7240303402137099E-4</v>
      </c>
      <c r="F17" s="75">
        <v>1.7240303402137099E-4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1.1528494905568799E-3</v>
      </c>
      <c r="D19" s="75">
        <v>1.1528494905568799E-3</v>
      </c>
      <c r="E19" s="75">
        <v>6.59286242057905E-4</v>
      </c>
      <c r="F19" s="75">
        <v>6.59286242057905E-4</v>
      </c>
    </row>
    <row r="20" spans="1:8" ht="15.75" customHeight="1" x14ac:dyDescent="0.25">
      <c r="B20" s="24" t="s">
        <v>21</v>
      </c>
      <c r="C20" s="75">
        <v>1.3479292482135301E-2</v>
      </c>
      <c r="D20" s="75">
        <v>1.3479292482135301E-2</v>
      </c>
      <c r="E20" s="75">
        <v>1.3554485608375699E-2</v>
      </c>
      <c r="F20" s="75">
        <v>1.3554485608375699E-2</v>
      </c>
    </row>
    <row r="21" spans="1:8" ht="15.75" customHeight="1" x14ac:dyDescent="0.25">
      <c r="B21" s="24" t="s">
        <v>22</v>
      </c>
      <c r="C21" s="75">
        <v>7.1843344994197797E-2</v>
      </c>
      <c r="D21" s="75">
        <v>7.1843344994197797E-2</v>
      </c>
      <c r="E21" s="75">
        <v>0.21112498763899404</v>
      </c>
      <c r="F21" s="75">
        <v>0.21112498763899404</v>
      </c>
    </row>
    <row r="22" spans="1:8" ht="15.75" customHeight="1" x14ac:dyDescent="0.25">
      <c r="B22" s="24" t="s">
        <v>23</v>
      </c>
      <c r="C22" s="75">
        <v>0.56246981438124199</v>
      </c>
      <c r="D22" s="75">
        <v>0.56246981438124199</v>
      </c>
      <c r="E22" s="75">
        <v>0.54869095335849194</v>
      </c>
      <c r="F22" s="75">
        <v>0.54869095335849194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5.04E-2</v>
      </c>
    </row>
    <row r="27" spans="1:8" ht="15.75" customHeight="1" x14ac:dyDescent="0.25">
      <c r="B27" s="24" t="s">
        <v>39</v>
      </c>
      <c r="C27" s="75">
        <v>4.7500000000000001E-2</v>
      </c>
    </row>
    <row r="28" spans="1:8" ht="15.75" customHeight="1" x14ac:dyDescent="0.25">
      <c r="B28" s="24" t="s">
        <v>40</v>
      </c>
      <c r="C28" s="75">
        <v>0.12570000000000001</v>
      </c>
    </row>
    <row r="29" spans="1:8" ht="15.75" customHeight="1" x14ac:dyDescent="0.25">
      <c r="B29" s="24" t="s">
        <v>41</v>
      </c>
      <c r="C29" s="75">
        <v>0.1961</v>
      </c>
    </row>
    <row r="30" spans="1:8" ht="15.75" customHeight="1" x14ac:dyDescent="0.25">
      <c r="B30" s="24" t="s">
        <v>42</v>
      </c>
      <c r="C30" s="75">
        <v>6.7400000000000002E-2</v>
      </c>
    </row>
    <row r="31" spans="1:8" ht="15.75" customHeight="1" x14ac:dyDescent="0.25">
      <c r="B31" s="24" t="s">
        <v>43</v>
      </c>
      <c r="C31" s="75">
        <v>0.1193</v>
      </c>
    </row>
    <row r="32" spans="1:8" ht="15.75" customHeight="1" x14ac:dyDescent="0.25">
      <c r="B32" s="24" t="s">
        <v>44</v>
      </c>
      <c r="C32" s="75">
        <v>3.6499999999999998E-2</v>
      </c>
    </row>
    <row r="33" spans="2:3" ht="15.75" customHeight="1" x14ac:dyDescent="0.25">
      <c r="B33" s="24" t="s">
        <v>45</v>
      </c>
      <c r="C33" s="75">
        <v>0.15229999999999999</v>
      </c>
    </row>
    <row r="34" spans="2:3" ht="15.75" customHeight="1" x14ac:dyDescent="0.25">
      <c r="B34" s="24" t="s">
        <v>46</v>
      </c>
      <c r="C34" s="75">
        <v>0.20479999999776483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0.65799999999999992</v>
      </c>
      <c r="D2" s="76">
        <v>0.65799999999999992</v>
      </c>
      <c r="E2" s="76">
        <v>0.61799999999999999</v>
      </c>
      <c r="F2" s="76">
        <v>0.46899999999999997</v>
      </c>
      <c r="G2" s="76">
        <v>0.45299999999999996</v>
      </c>
    </row>
    <row r="3" spans="1:15" ht="15.75" customHeight="1" x14ac:dyDescent="0.25">
      <c r="A3" s="5"/>
      <c r="B3" s="11" t="s">
        <v>118</v>
      </c>
      <c r="C3" s="76">
        <v>0.217</v>
      </c>
      <c r="D3" s="76">
        <v>0.217</v>
      </c>
      <c r="E3" s="76">
        <v>0.23499999999999999</v>
      </c>
      <c r="F3" s="76">
        <v>0.27699999999999997</v>
      </c>
      <c r="G3" s="76">
        <v>0.29299999999999998</v>
      </c>
    </row>
    <row r="4" spans="1:15" ht="15.75" customHeight="1" x14ac:dyDescent="0.25">
      <c r="A4" s="5"/>
      <c r="B4" s="11" t="s">
        <v>116</v>
      </c>
      <c r="C4" s="77">
        <v>8.1000000000000003E-2</v>
      </c>
      <c r="D4" s="77">
        <v>8.1000000000000003E-2</v>
      </c>
      <c r="E4" s="77">
        <v>0.106</v>
      </c>
      <c r="F4" s="77">
        <v>0.16699999999999998</v>
      </c>
      <c r="G4" s="77">
        <v>0.17199999999999999</v>
      </c>
    </row>
    <row r="5" spans="1:15" ht="15.75" customHeight="1" x14ac:dyDescent="0.25">
      <c r="A5" s="5"/>
      <c r="B5" s="11" t="s">
        <v>119</v>
      </c>
      <c r="C5" s="77">
        <v>4.4000000000000004E-2</v>
      </c>
      <c r="D5" s="77">
        <v>4.4000000000000004E-2</v>
      </c>
      <c r="E5" s="77">
        <v>0.04</v>
      </c>
      <c r="F5" s="77">
        <v>8.5999999999999993E-2</v>
      </c>
      <c r="G5" s="77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0.8561007345225603</v>
      </c>
      <c r="D8" s="76">
        <v>0.8561007345225603</v>
      </c>
      <c r="E8" s="76">
        <v>0.86699999999999999</v>
      </c>
      <c r="F8" s="76">
        <v>0.88600000000000001</v>
      </c>
      <c r="G8" s="76">
        <v>0.90600000000000003</v>
      </c>
    </row>
    <row r="9" spans="1:15" ht="15.75" customHeight="1" x14ac:dyDescent="0.25">
      <c r="B9" s="7" t="s">
        <v>121</v>
      </c>
      <c r="C9" s="76">
        <v>9.5899265477439669E-2</v>
      </c>
      <c r="D9" s="76">
        <v>9.5899265477439669E-2</v>
      </c>
      <c r="E9" s="76">
        <v>9.3000000000000013E-2</v>
      </c>
      <c r="F9" s="76">
        <v>8.9000000000000024E-2</v>
      </c>
      <c r="G9" s="76">
        <v>7.5999999999999998E-2</v>
      </c>
    </row>
    <row r="10" spans="1:15" ht="15.75" customHeight="1" x14ac:dyDescent="0.25">
      <c r="B10" s="7" t="s">
        <v>122</v>
      </c>
      <c r="C10" s="77">
        <v>0.03</v>
      </c>
      <c r="D10" s="77">
        <v>0.03</v>
      </c>
      <c r="E10" s="77">
        <v>2.8999999999999998E-2</v>
      </c>
      <c r="F10" s="77">
        <v>1.8000000000000002E-2</v>
      </c>
      <c r="G10" s="77">
        <v>1.3000000000000001E-2</v>
      </c>
    </row>
    <row r="11" spans="1:15" ht="15.75" customHeight="1" x14ac:dyDescent="0.25">
      <c r="B11" s="7" t="s">
        <v>123</v>
      </c>
      <c r="C11" s="77">
        <v>1.8000000000000002E-2</v>
      </c>
      <c r="D11" s="77">
        <v>1.8000000000000002E-2</v>
      </c>
      <c r="E11" s="77">
        <v>1.1000000000000001E-2</v>
      </c>
      <c r="F11" s="77">
        <v>6.9999999999999993E-3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0.62359459274999995</v>
      </c>
      <c r="D14" s="78">
        <v>0.59193918951699998</v>
      </c>
      <c r="E14" s="78">
        <v>0.59193918951699998</v>
      </c>
      <c r="F14" s="78">
        <v>0.38638310174000007</v>
      </c>
      <c r="G14" s="78">
        <v>0.38638310174000007</v>
      </c>
      <c r="H14" s="79">
        <v>0.27500000000000002</v>
      </c>
      <c r="I14" s="79">
        <v>0.27500000000000002</v>
      </c>
      <c r="J14" s="79">
        <v>0.27500000000000002</v>
      </c>
      <c r="K14" s="79">
        <v>0.27500000000000002</v>
      </c>
      <c r="L14" s="79">
        <v>0.17894992246299998</v>
      </c>
      <c r="M14" s="79">
        <v>0.16698508472099999</v>
      </c>
      <c r="N14" s="79">
        <v>0.16487595367399999</v>
      </c>
      <c r="O14" s="79">
        <v>0.19577870019600002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0.31128631274334823</v>
      </c>
      <c r="D15" s="76">
        <f t="shared" si="0"/>
        <v>0.29548455008317254</v>
      </c>
      <c r="E15" s="76">
        <f t="shared" si="0"/>
        <v>0.29548455008317254</v>
      </c>
      <c r="F15" s="76">
        <f t="shared" si="0"/>
        <v>0.19287494222260093</v>
      </c>
      <c r="G15" s="76">
        <f t="shared" si="0"/>
        <v>0.19287494222260093</v>
      </c>
      <c r="H15" s="76">
        <f t="shared" si="0"/>
        <v>0.13727466049202811</v>
      </c>
      <c r="I15" s="76">
        <f t="shared" si="0"/>
        <v>0.13727466049202811</v>
      </c>
      <c r="J15" s="76">
        <f t="shared" si="0"/>
        <v>0.13727466049202811</v>
      </c>
      <c r="K15" s="76">
        <f t="shared" si="0"/>
        <v>0.13727466049202811</v>
      </c>
      <c r="L15" s="76">
        <f t="shared" si="0"/>
        <v>8.9328326731574814E-2</v>
      </c>
      <c r="M15" s="76">
        <f t="shared" si="0"/>
        <v>8.3355712044755711E-2</v>
      </c>
      <c r="N15" s="76">
        <f t="shared" si="0"/>
        <v>8.2302874777809815E-2</v>
      </c>
      <c r="O15" s="76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0.52</v>
      </c>
      <c r="D2" s="77">
        <v>0.32700000000000001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0.13100000000000001</v>
      </c>
      <c r="D3" s="77">
        <v>0.14099999999999999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0.30499999999999999</v>
      </c>
      <c r="D4" s="77">
        <v>0.42799999999999999</v>
      </c>
      <c r="E4" s="77">
        <v>0.73499999999999999</v>
      </c>
      <c r="F4" s="77">
        <v>0.47799999999999998</v>
      </c>
      <c r="G4" s="77">
        <v>0</v>
      </c>
    </row>
    <row r="5" spans="1:7" x14ac:dyDescent="0.25">
      <c r="B5" s="43" t="s">
        <v>169</v>
      </c>
      <c r="C5" s="76">
        <f>1-SUM(C2:C4)</f>
        <v>4.4000000000000039E-2</v>
      </c>
      <c r="D5" s="76">
        <f t="shared" ref="D5:G5" si="0">1-SUM(D2:D4)</f>
        <v>0.10400000000000009</v>
      </c>
      <c r="E5" s="76">
        <f t="shared" si="0"/>
        <v>0.26500000000000001</v>
      </c>
      <c r="F5" s="76">
        <f t="shared" si="0"/>
        <v>0.52200000000000002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9.1869999999999993E-2</v>
      </c>
      <c r="D2" s="28">
        <v>9.0939999999999993E-2</v>
      </c>
      <c r="E2" s="28">
        <v>9.0009999999999993E-2</v>
      </c>
      <c r="F2" s="28">
        <v>8.9120000000000005E-2</v>
      </c>
      <c r="G2" s="28">
        <v>8.8270000000000001E-2</v>
      </c>
      <c r="H2" s="28">
        <v>8.7449999999999986E-2</v>
      </c>
      <c r="I2" s="28">
        <v>8.6669999999999997E-2</v>
      </c>
      <c r="J2" s="28">
        <v>8.592000000000001E-2</v>
      </c>
      <c r="K2" s="28">
        <v>8.5199999999999998E-2</v>
      </c>
      <c r="L2" s="28">
        <v>8.4510000000000002E-2</v>
      </c>
      <c r="M2" s="28">
        <v>8.385999999999999E-2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2.239E-2</v>
      </c>
      <c r="D4" s="28">
        <v>2.2109999999999998E-2</v>
      </c>
      <c r="E4" s="28">
        <v>2.1869999999999997E-2</v>
      </c>
      <c r="F4" s="28">
        <v>2.1629999999999996E-2</v>
      </c>
      <c r="G4" s="28">
        <v>2.1409999999999998E-2</v>
      </c>
      <c r="H4" s="28">
        <v>2.1190000000000001E-2</v>
      </c>
      <c r="I4" s="28">
        <v>2.0969999999999999E-2</v>
      </c>
      <c r="J4" s="28">
        <v>2.077E-2</v>
      </c>
      <c r="K4" s="28">
        <v>2.0569999999999998E-2</v>
      </c>
      <c r="L4" s="28">
        <v>2.0379999999999999E-2</v>
      </c>
      <c r="M4" s="28">
        <v>2.0199999999999999E-2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0.2136602265057182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0.13727466049202811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8.8014764574310136E-2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0.35916666666666669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0.56366666666666665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13.254</v>
      </c>
      <c r="D13" s="28">
        <v>13.036</v>
      </c>
      <c r="E13" s="28">
        <v>12.843</v>
      </c>
      <c r="F13" s="28">
        <v>12.696999999999999</v>
      </c>
      <c r="G13" s="28">
        <v>12.596</v>
      </c>
      <c r="H13" s="28">
        <v>12.474</v>
      </c>
      <c r="I13" s="28">
        <v>12.359</v>
      </c>
      <c r="J13" s="28">
        <v>12.273999999999999</v>
      </c>
      <c r="K13" s="28">
        <v>12.175000000000001</v>
      </c>
      <c r="L13" s="28">
        <v>12.115</v>
      </c>
      <c r="M13" s="28">
        <v>12.039</v>
      </c>
    </row>
    <row r="14" spans="1:13" x14ac:dyDescent="0.25">
      <c r="B14" s="16" t="s">
        <v>170</v>
      </c>
      <c r="C14" s="28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94.372442366926933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40.694715471769484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984.17640503610096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3.2468228419975613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2.2941811862513788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2.2941811862513788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2.2941811862513788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2.2941811862513788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13.827014915565396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13.827014915565396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1.5337807154607441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22.517302043432917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33.470736703655071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24.288246390482893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4.78860983208211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19.387683306056726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19.386644855860855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7.0523630148048042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12.841687373128504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1.3863399030479211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196.59554063194781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300.59859365408715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300.59859365408715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3.3770645537978279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0.96599999999999997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0.878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2.5101035462786929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3.3981867599122677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2020-06-17T04:28:25Z</dcterms:modified>
</cp:coreProperties>
</file>