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68100" yWindow="-3800" windowWidth="25600" windowHeight="14700" tabRatio="500" firstSheet="18" activeTab="2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IYCF costs" sheetId="36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children" sheetId="28" r:id="rId19"/>
    <sheet name="Interventions family planning" sheetId="34" r:id="rId20"/>
    <sheet name="Interventions cost and coverage" sheetId="20" r:id="rId2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40" i="20" l="1"/>
  <c r="E3" i="34"/>
  <c r="E4" i="34"/>
  <c r="E5" i="34"/>
  <c r="E6" i="34"/>
  <c r="E7" i="34"/>
  <c r="E8" i="34"/>
  <c r="E9" i="34"/>
  <c r="E10" i="34"/>
  <c r="E2" i="34"/>
  <c r="D12" i="35"/>
  <c r="C12" i="35"/>
  <c r="D11" i="35"/>
  <c r="C11" i="35"/>
  <c r="D10" i="35"/>
  <c r="C10" i="35"/>
  <c r="D9" i="35"/>
  <c r="C9" i="35"/>
  <c r="D8" i="35"/>
  <c r="C8" i="35"/>
  <c r="C3" i="36"/>
  <c r="C4" i="36"/>
  <c r="C5" i="36"/>
  <c r="C6" i="36"/>
  <c r="C2" i="36"/>
  <c r="B3" i="36"/>
  <c r="B4" i="36"/>
  <c r="B5" i="36"/>
  <c r="B6" i="36"/>
  <c r="B2" i="36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C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D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<sst xmlns="http://schemas.openxmlformats.org/spreadsheetml/2006/main" count="676" uniqueCount="227">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</sst>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4" fillId="2" borderId="3" xfId="0" applyFont="1" applyFill="1" applyBorder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</cellXfs>
  <cellStyles count="59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4" t="s">
        <v>217</v>
      </c>
      <c r="C9" s="88">
        <v>0.5</v>
      </c>
    </row>
    <row r="10" spans="1:3" ht="15.75" customHeight="1">
      <c r="B10" s="4" t="s">
        <v>218</v>
      </c>
      <c r="C10" s="88">
        <v>0.3</v>
      </c>
    </row>
    <row r="11" spans="1:3" ht="15.75" customHeight="1">
      <c r="B11" s="4" t="s">
        <v>219</v>
      </c>
      <c r="C11" s="88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141</v>
      </c>
      <c r="B14" t="s">
        <v>78</v>
      </c>
      <c r="C14" s="19">
        <v>176</v>
      </c>
    </row>
    <row r="15" spans="1:3" ht="15.75" customHeight="1">
      <c r="B15" t="s">
        <v>136</v>
      </c>
      <c r="C15" s="19">
        <v>0.13</v>
      </c>
    </row>
    <row r="16" spans="1:3" ht="15.75" customHeight="1">
      <c r="B16" t="s">
        <v>137</v>
      </c>
      <c r="C16" s="19">
        <v>25.36</v>
      </c>
    </row>
    <row r="17" spans="1:3" ht="15.75" customHeight="1">
      <c r="B17" t="s">
        <v>138</v>
      </c>
      <c r="C17" s="19">
        <v>25.4</v>
      </c>
    </row>
    <row r="18" spans="1:3" ht="15.75" customHeight="1">
      <c r="B18" t="s">
        <v>139</v>
      </c>
      <c r="C18" s="19">
        <v>34.68</v>
      </c>
    </row>
    <row r="19" spans="1:3" ht="15.75" customHeight="1">
      <c r="B19" t="s">
        <v>140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75</v>
      </c>
      <c r="B22" s="33" t="s">
        <v>77</v>
      </c>
      <c r="C22" s="44">
        <v>0.3</v>
      </c>
    </row>
    <row r="23" spans="1:3" ht="15.75" customHeight="1">
      <c r="B23" s="33" t="s">
        <v>106</v>
      </c>
      <c r="C23" s="44">
        <v>0.8</v>
      </c>
    </row>
    <row r="24" spans="1:3" ht="15.75" customHeight="1">
      <c r="B24" s="33" t="s">
        <v>107</v>
      </c>
      <c r="C24" s="44">
        <v>0.12</v>
      </c>
    </row>
    <row r="25" spans="1:3" ht="15.75" customHeight="1">
      <c r="B25" s="33" t="s">
        <v>108</v>
      </c>
      <c r="C25" s="44">
        <v>0.05</v>
      </c>
    </row>
    <row r="26" spans="1:3" ht="15.75" customHeight="1">
      <c r="B26" s="33" t="s">
        <v>76</v>
      </c>
      <c r="C26" s="44">
        <v>0.05</v>
      </c>
    </row>
    <row r="28" spans="1:3" ht="15.75" customHeight="1">
      <c r="B28" s="33"/>
    </row>
    <row r="29" spans="1:3" ht="15.75" customHeight="1">
      <c r="A29" s="10" t="s">
        <v>134</v>
      </c>
      <c r="B29" s="51" t="s">
        <v>82</v>
      </c>
      <c r="C29" s="52">
        <v>8634000</v>
      </c>
    </row>
    <row r="30" spans="1:3" ht="15" customHeight="1">
      <c r="B30" s="51" t="s">
        <v>128</v>
      </c>
      <c r="C30" s="52">
        <v>13550000</v>
      </c>
    </row>
    <row r="31" spans="1:3" ht="15.75" customHeight="1">
      <c r="B31" s="51" t="s">
        <v>129</v>
      </c>
      <c r="C31" s="52">
        <v>12394000</v>
      </c>
    </row>
    <row r="32" spans="1:3" ht="15.75" customHeight="1">
      <c r="B32" s="51" t="s">
        <v>130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125</v>
      </c>
      <c r="B35" s="42" t="s">
        <v>82</v>
      </c>
      <c r="C35" s="43">
        <v>0.29978973218277538</v>
      </c>
    </row>
    <row r="36" spans="1:3" ht="15.75" customHeight="1">
      <c r="B36" s="50" t="s">
        <v>128</v>
      </c>
      <c r="C36" s="43">
        <v>0.52556568434139284</v>
      </c>
    </row>
    <row r="37" spans="1:3" ht="15.75" customHeight="1">
      <c r="B37" s="50" t="s">
        <v>129</v>
      </c>
      <c r="C37" s="43">
        <v>0.16210210664201097</v>
      </c>
    </row>
    <row r="38" spans="1:3" ht="15.75" customHeight="1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orkbookViewId="0">
      <selection activeCell="A36" sqref="A36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91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91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91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>
      <c r="B5" s="91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91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91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>
      <c r="B8" s="91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91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91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>
      <c r="B11" s="91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91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91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>
      <c r="B14" s="91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91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91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>
      <c r="B17" s="86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198</v>
      </c>
      <c r="B19" s="91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91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91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91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91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91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91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91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91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91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91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91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91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91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91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/>
    </row>
  </sheetData>
  <mergeCells count="10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9" sqref="D19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201</v>
      </c>
      <c r="B2" t="s">
        <v>81</v>
      </c>
      <c r="D2" t="s">
        <v>205</v>
      </c>
      <c r="E2" s="81"/>
    </row>
    <row r="3" spans="1:5">
      <c r="B3" t="s">
        <v>6</v>
      </c>
      <c r="D3" t="s">
        <v>205</v>
      </c>
      <c r="E3" s="81"/>
    </row>
    <row r="4" spans="1:5">
      <c r="B4" t="s">
        <v>7</v>
      </c>
      <c r="C4" t="s">
        <v>205</v>
      </c>
      <c r="E4" s="81"/>
    </row>
    <row r="5" spans="1:5">
      <c r="B5" t="s">
        <v>8</v>
      </c>
      <c r="C5" t="s">
        <v>205</v>
      </c>
      <c r="E5" s="81"/>
    </row>
    <row r="6" spans="1:5">
      <c r="B6" t="s">
        <v>9</v>
      </c>
      <c r="C6" t="s">
        <v>205</v>
      </c>
      <c r="E6" s="81"/>
    </row>
    <row r="7" spans="1:5">
      <c r="B7" t="s">
        <v>112</v>
      </c>
      <c r="C7" s="81"/>
      <c r="D7" s="81"/>
    </row>
    <row r="9" spans="1:5">
      <c r="A9" s="10" t="s">
        <v>202</v>
      </c>
      <c r="B9" t="s">
        <v>81</v>
      </c>
      <c r="C9" t="s">
        <v>205</v>
      </c>
      <c r="D9" t="s">
        <v>205</v>
      </c>
      <c r="E9" s="81"/>
    </row>
    <row r="10" spans="1:5">
      <c r="B10" t="s">
        <v>6</v>
      </c>
      <c r="E10" s="81"/>
    </row>
    <row r="11" spans="1:5">
      <c r="B11" t="s">
        <v>7</v>
      </c>
      <c r="E11" s="81"/>
    </row>
    <row r="12" spans="1:5">
      <c r="B12" t="s">
        <v>8</v>
      </c>
      <c r="E12" s="81"/>
    </row>
    <row r="13" spans="1:5">
      <c r="B13" t="s">
        <v>9</v>
      </c>
      <c r="E13" s="81"/>
    </row>
    <row r="14" spans="1:5">
      <c r="B14" t="s">
        <v>112</v>
      </c>
      <c r="C14" s="81"/>
      <c r="D14" s="81"/>
    </row>
    <row r="16" spans="1:5">
      <c r="A16" s="10" t="s">
        <v>203</v>
      </c>
      <c r="B16" t="s">
        <v>81</v>
      </c>
      <c r="E16" s="81"/>
    </row>
    <row r="17" spans="2:5">
      <c r="B17" t="s">
        <v>6</v>
      </c>
      <c r="E17" s="81"/>
    </row>
    <row r="18" spans="2:5">
      <c r="B18" t="s">
        <v>7</v>
      </c>
      <c r="E18" s="81"/>
    </row>
    <row r="19" spans="2:5">
      <c r="B19" t="s">
        <v>8</v>
      </c>
      <c r="E19" s="81"/>
    </row>
    <row r="20" spans="2:5">
      <c r="B20" t="s">
        <v>9</v>
      </c>
      <c r="E20" s="81"/>
    </row>
    <row r="21" spans="2:5">
      <c r="B21" t="s">
        <v>112</v>
      </c>
      <c r="C21" s="81"/>
      <c r="D21" s="81"/>
      <c r="E21" t="s">
        <v>205</v>
      </c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baseColWidth="10" defaultRowHeight="12" x14ac:dyDescent="0"/>
  <cols>
    <col min="1" max="1" width="18" customWidth="1"/>
  </cols>
  <sheetData>
    <row r="1" spans="1: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RowHeight="12" x14ac:dyDescent="0"/>
  <cols>
    <col min="1" max="1" width="15" customWidth="1"/>
  </cols>
  <sheetData>
    <row r="1" spans="1:4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>
      <c r="A2" t="s">
        <v>81</v>
      </c>
      <c r="B2">
        <f>1.5*0.61</f>
        <v>0.91500000000000004</v>
      </c>
      <c r="C2">
        <f>0.5*0.61</f>
        <v>0.30499999999999999</v>
      </c>
      <c r="D2">
        <v>0.05</v>
      </c>
    </row>
    <row r="3" spans="1:4">
      <c r="A3" t="s">
        <v>6</v>
      </c>
      <c r="B3">
        <f t="shared" ref="B3:B6" si="0">1.5*0.61</f>
        <v>0.91500000000000004</v>
      </c>
      <c r="C3">
        <f t="shared" ref="C3:C6" si="1">0.5*0.61</f>
        <v>0.30499999999999999</v>
      </c>
      <c r="D3">
        <v>0.05</v>
      </c>
    </row>
    <row r="4" spans="1:4">
      <c r="A4" t="s">
        <v>7</v>
      </c>
      <c r="B4">
        <f t="shared" si="0"/>
        <v>0.91500000000000004</v>
      </c>
      <c r="C4">
        <f t="shared" si="1"/>
        <v>0.30499999999999999</v>
      </c>
      <c r="D4">
        <v>0.05</v>
      </c>
    </row>
    <row r="5" spans="1:4">
      <c r="A5" t="s">
        <v>8</v>
      </c>
      <c r="B5">
        <f t="shared" si="0"/>
        <v>0.91500000000000004</v>
      </c>
      <c r="C5">
        <f t="shared" si="1"/>
        <v>0.30499999999999999</v>
      </c>
      <c r="D5">
        <v>0.05</v>
      </c>
    </row>
    <row r="6" spans="1:4">
      <c r="A6" t="s">
        <v>9</v>
      </c>
      <c r="B6">
        <f t="shared" si="0"/>
        <v>0.91500000000000004</v>
      </c>
      <c r="C6">
        <f t="shared" si="1"/>
        <v>0.30499999999999999</v>
      </c>
      <c r="D6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1" workbookViewId="0">
      <selection activeCell="B37" sqref="B37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90">
        <f>'Baseline year demographics'!$C$7</f>
        <v>0.36</v>
      </c>
      <c r="E11" s="90">
        <f>'Baseline year demographics'!$C$7</f>
        <v>0.36</v>
      </c>
      <c r="F11" s="90">
        <f>'Baseline year demographics'!$C$7</f>
        <v>0.36</v>
      </c>
      <c r="G11" s="90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4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C37" s="4"/>
    </row>
    <row r="38" spans="1:9" ht="15.75" customHeight="1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>
      <c r="A46" s="10" t="s">
        <v>88</v>
      </c>
    </row>
    <row r="49" spans="2:2" ht="15.75" customHeight="1">
      <c r="B49" s="4"/>
    </row>
    <row r="50" spans="2:2" ht="15.75" customHeight="1">
      <c r="B5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20" sqref="B20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3">
      <c r="A2" s="84" t="s">
        <v>206</v>
      </c>
      <c r="B2" s="85">
        <v>0.9</v>
      </c>
      <c r="C2" s="92">
        <v>0.09</v>
      </c>
      <c r="D2">
        <v>0.8</v>
      </c>
      <c r="E2">
        <f>C2*D2</f>
        <v>7.1999999999999995E-2</v>
      </c>
    </row>
    <row r="3" spans="1:5" ht="13">
      <c r="A3" s="84" t="s">
        <v>207</v>
      </c>
      <c r="B3" s="85">
        <v>1</v>
      </c>
      <c r="C3" s="92">
        <v>0.02</v>
      </c>
      <c r="D3">
        <v>1.9</v>
      </c>
      <c r="E3">
        <f t="shared" ref="E3:E10" si="0">C3*D3</f>
        <v>3.7999999999999999E-2</v>
      </c>
    </row>
    <row r="4" spans="1:5" ht="13">
      <c r="A4" s="84" t="s">
        <v>208</v>
      </c>
      <c r="B4" s="85">
        <v>1</v>
      </c>
      <c r="C4" s="92">
        <v>0.08</v>
      </c>
      <c r="D4">
        <v>2</v>
      </c>
      <c r="E4">
        <f t="shared" si="0"/>
        <v>0.16</v>
      </c>
    </row>
    <row r="5" spans="1:5" ht="13">
      <c r="A5" s="84" t="s">
        <v>211</v>
      </c>
      <c r="B5" s="85">
        <v>1</v>
      </c>
      <c r="C5" s="92">
        <v>0.18</v>
      </c>
      <c r="D5">
        <v>0.7</v>
      </c>
      <c r="E5">
        <f t="shared" si="0"/>
        <v>0.126</v>
      </c>
    </row>
    <row r="6" spans="1:5" ht="13">
      <c r="A6" s="84" t="s">
        <v>212</v>
      </c>
      <c r="B6" s="85">
        <v>1</v>
      </c>
      <c r="C6" s="92">
        <v>0.02</v>
      </c>
      <c r="D6">
        <v>0.7</v>
      </c>
      <c r="E6">
        <f t="shared" si="0"/>
        <v>1.3999999999999999E-2</v>
      </c>
    </row>
    <row r="7" spans="1:5" ht="13">
      <c r="A7" s="84" t="s">
        <v>209</v>
      </c>
      <c r="B7" s="85">
        <v>0.93</v>
      </c>
      <c r="C7" s="92">
        <v>0.45</v>
      </c>
      <c r="D7">
        <v>0.9</v>
      </c>
      <c r="E7">
        <f t="shared" si="0"/>
        <v>0.40500000000000003</v>
      </c>
    </row>
    <row r="8" spans="1:5" ht="13">
      <c r="A8" s="84" t="s">
        <v>210</v>
      </c>
      <c r="B8" s="85">
        <v>0.5</v>
      </c>
      <c r="C8" s="92">
        <v>0.03</v>
      </c>
      <c r="D8">
        <v>0</v>
      </c>
      <c r="E8">
        <f t="shared" si="0"/>
        <v>0</v>
      </c>
    </row>
    <row r="9" spans="1:5" ht="13">
      <c r="A9" s="84" t="s">
        <v>213</v>
      </c>
      <c r="B9" s="85">
        <v>0.5</v>
      </c>
      <c r="C9" s="92">
        <v>0.11</v>
      </c>
      <c r="D9">
        <v>0</v>
      </c>
      <c r="E9">
        <f t="shared" si="0"/>
        <v>0</v>
      </c>
    </row>
    <row r="10" spans="1:5" ht="13">
      <c r="A10" s="84" t="s">
        <v>214</v>
      </c>
      <c r="B10" s="85">
        <v>0.98</v>
      </c>
      <c r="C10" s="92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abSelected="1" topLeftCell="A11" workbookViewId="0">
      <selection activeCell="D40" sqref="D40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>
      <c r="A40" s="82" t="s">
        <v>225</v>
      </c>
      <c r="B40" s="87">
        <v>0.5</v>
      </c>
      <c r="C40" s="93">
        <v>0.85</v>
      </c>
      <c r="D40" s="83">
        <f>SUM('Interventions family planning'!E2:E10)</f>
        <v>0.82100000000000006</v>
      </c>
    </row>
    <row r="41" spans="1:4" ht="15.75" customHeight="1">
      <c r="A41" s="94"/>
      <c r="B41" s="95"/>
      <c r="C41" s="96"/>
      <c r="D41" s="97"/>
    </row>
    <row r="42" spans="1:4" ht="15.75" customHeight="1">
      <c r="A42" s="94"/>
      <c r="B42" s="95"/>
      <c r="C42" s="96"/>
      <c r="D42" s="97"/>
    </row>
    <row r="43" spans="1:4" ht="15.75" customHeight="1">
      <c r="A43" s="94"/>
      <c r="B43" s="95"/>
      <c r="C43" s="96"/>
      <c r="D43" s="97"/>
    </row>
    <row r="44" spans="1:4" ht="15.75" customHeight="1">
      <c r="A44" s="94"/>
      <c r="B44" s="95"/>
      <c r="C44" s="96"/>
      <c r="D44" s="97"/>
    </row>
    <row r="45" spans="1:4" ht="15.75" customHeight="1">
      <c r="A45" s="94"/>
      <c r="B45" s="95"/>
      <c r="C45" s="96"/>
      <c r="D45" s="97"/>
    </row>
    <row r="46" spans="1:4" ht="15.75" customHeight="1">
      <c r="A46" s="94"/>
      <c r="B46" s="95"/>
      <c r="C46" s="96"/>
      <c r="D46" s="97"/>
    </row>
    <row r="47" spans="1:4" ht="15.75" customHeight="1">
      <c r="A47" s="94"/>
      <c r="B47" s="95"/>
      <c r="C47" s="96"/>
      <c r="D47" s="97"/>
    </row>
    <row r="48" spans="1:4" ht="15.75" customHeight="1">
      <c r="A48" s="94"/>
      <c r="B48" s="95"/>
      <c r="C48" s="96"/>
      <c r="D48" s="97"/>
    </row>
    <row r="49" spans="3:3" ht="15.75" customHeight="1">
      <c r="C49" s="9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4"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9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9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9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9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IYCF costs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2017-12-05T03:10:14Z</dcterms:modified>
</cp:coreProperties>
</file>