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4680" yWindow="0" windowWidth="15920" windowHeight="1546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<sst xmlns="http://schemas.openxmlformats.org/spreadsheetml/2006/main" count="321" uniqueCount="80">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</sst>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:B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542066.33930943708</v>
      </c>
    </row>
    <row r="3" spans="1:2" ht="15.75" customHeight="1">
      <c r="A3" s="5" t="s">
        <v>8</v>
      </c>
      <c r="B3" s="24">
        <v>105926.84970564886</v>
      </c>
    </row>
    <row r="4" spans="1:2" ht="15.75" customHeight="1">
      <c r="A4" s="5" t="s">
        <v>9</v>
      </c>
      <c r="B4" s="25">
        <v>124547.35705694939</v>
      </c>
    </row>
    <row r="5" spans="1:2" ht="15.75" customHeight="1">
      <c r="A5" s="5" t="s">
        <v>71</v>
      </c>
      <c r="B5" s="27">
        <v>1</v>
      </c>
    </row>
    <row r="6" spans="1:2" ht="15.75" customHeight="1">
      <c r="A6" s="5" t="s">
        <v>70</v>
      </c>
      <c r="B6" s="26">
        <v>0.48</v>
      </c>
    </row>
    <row r="7" spans="1:2" ht="15.75" customHeight="1">
      <c r="A7" s="5" t="s">
        <v>72</v>
      </c>
      <c r="B7" s="28">
        <v>0</v>
      </c>
    </row>
    <row r="8" spans="1:2" ht="15.75" customHeight="1">
      <c r="B8" s="2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107973.764</v>
      </c>
    </row>
    <row r="3" spans="1:2" ht="15.75" customHeight="1">
      <c r="A3" s="4">
        <v>2018</v>
      </c>
      <c r="B3" s="17">
        <v>110020.66</v>
      </c>
    </row>
    <row r="4" spans="1:2" ht="15.75" customHeight="1">
      <c r="A4" s="4">
        <v>2019</v>
      </c>
      <c r="B4" s="17">
        <v>112579.28</v>
      </c>
    </row>
    <row r="5" spans="1:2" ht="15.75" customHeight="1">
      <c r="A5" s="4">
        <v>2020</v>
      </c>
      <c r="B5" s="17">
        <v>114626.17600000001</v>
      </c>
    </row>
    <row r="6" spans="1:2" ht="15.75" customHeight="1">
      <c r="A6" s="4">
        <v>2021</v>
      </c>
      <c r="B6" s="17">
        <v>116673.072</v>
      </c>
    </row>
    <row r="7" spans="1:2" ht="15.75" customHeight="1">
      <c r="A7" s="4">
        <v>2022</v>
      </c>
      <c r="B7" s="17">
        <v>119231.692</v>
      </c>
    </row>
    <row r="8" spans="1:2" ht="15.75" customHeight="1">
      <c r="A8" s="4">
        <v>2023</v>
      </c>
      <c r="B8" s="17">
        <v>121790.31200000001</v>
      </c>
    </row>
    <row r="9" spans="1:2" ht="15.75" customHeight="1">
      <c r="A9" s="4">
        <v>2024</v>
      </c>
      <c r="B9" s="17">
        <v>123837.208</v>
      </c>
    </row>
    <row r="10" spans="1:2" ht="15.75" customHeight="1">
      <c r="A10" s="4">
        <v>2025</v>
      </c>
      <c r="B10" s="17">
        <v>126907.552</v>
      </c>
    </row>
    <row r="11" spans="1:2" ht="15.75" customHeight="1">
      <c r="A11" s="4">
        <v>2026</v>
      </c>
      <c r="B11" s="17">
        <v>129466.17200000001</v>
      </c>
    </row>
    <row r="12" spans="1:2" ht="15.75" customHeight="1">
      <c r="A12" s="4">
        <v>2027</v>
      </c>
      <c r="B12" s="17">
        <v>132024.79199999999</v>
      </c>
    </row>
    <row r="13" spans="1:2" ht="15.75" customHeight="1">
      <c r="A13" s="4">
        <v>2028</v>
      </c>
      <c r="B13" s="17">
        <v>134583.41200000001</v>
      </c>
    </row>
    <row r="14" spans="1:2" ht="15.75" customHeight="1">
      <c r="A14" s="4">
        <v>2029</v>
      </c>
      <c r="B14" s="17">
        <v>137653.75599999999</v>
      </c>
    </row>
    <row r="15" spans="1:2" ht="15.75" customHeight="1">
      <c r="A15" s="4">
        <v>2030</v>
      </c>
      <c r="B15" s="17">
        <v>140212.37599999999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0.8</v>
      </c>
      <c r="C2" s="20">
        <v>1</v>
      </c>
      <c r="D2" s="20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1">
        <v>25</v>
      </c>
    </row>
    <row r="5" spans="1:7" ht="15.75" customHeight="1">
      <c r="A5" t="s">
        <v>77</v>
      </c>
      <c r="B5" s="20">
        <v>0.71799999999999997</v>
      </c>
      <c r="C5" s="20">
        <v>0.95</v>
      </c>
      <c r="D5" s="20">
        <v>3.42</v>
      </c>
      <c r="E5" s="5"/>
      <c r="F5" s="14"/>
      <c r="G5" s="5"/>
    </row>
    <row r="6" spans="1:7" ht="15.75" customHeight="1">
      <c r="A6" s="5" t="s">
        <v>78</v>
      </c>
      <c r="B6" s="20">
        <v>0</v>
      </c>
      <c r="C6" s="22">
        <v>0.95</v>
      </c>
      <c r="D6" s="20">
        <v>0.26500000000000001</v>
      </c>
      <c r="E6" s="5"/>
      <c r="F6" s="5"/>
      <c r="G6" s="5"/>
    </row>
    <row r="7" spans="1:7" ht="15.75" customHeight="1">
      <c r="A7" s="5" t="s">
        <v>79</v>
      </c>
      <c r="B7" s="33">
        <v>1.7221742577342717E-2</v>
      </c>
      <c r="C7" s="37">
        <v>0.95</v>
      </c>
      <c r="D7" s="38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A11" sqref="A11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0.48</v>
      </c>
      <c r="E3" s="4">
        <f>demographics!$B$6</f>
        <v>0.48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0.48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0.48</v>
      </c>
      <c r="D3" s="15">
        <f>demographics!$B$5 * 'Interventions target population'!$G$4</f>
        <v>0.48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13" sqref="A13:A14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30">
        <v>25</v>
      </c>
      <c r="B2" s="30">
        <v>41</v>
      </c>
      <c r="C2" s="30">
        <v>69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26" sqref="E26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6">
        <f>(1-_xlfn.NORM.DIST(_xlfn.NORM.INV(SUM(C4:C5)/100, 0, 1) + 1, 0, 1, TRUE)) * 100</f>
        <v>52.05061212948555</v>
      </c>
      <c r="D2" s="36">
        <f t="shared" ref="D2:G2" si="0">(1-_xlfn.NORM.DIST(_xlfn.NORM.INV(SUM(D4:D5)/100, 0, 1) + 1, 0, 1, TRUE)) * 100</f>
        <v>52.05061212948555</v>
      </c>
      <c r="E2" s="36">
        <f t="shared" si="0"/>
        <v>41.746867446307689</v>
      </c>
      <c r="F2" s="36">
        <f t="shared" si="0"/>
        <v>21.29885633240567</v>
      </c>
      <c r="G2" s="36">
        <f t="shared" si="0"/>
        <v>20.237100442991462</v>
      </c>
    </row>
    <row r="3" spans="1:7" ht="15.75" customHeight="1">
      <c r="B3" s="5" t="s">
        <v>29</v>
      </c>
      <c r="C3" s="36">
        <f xml:space="preserve"> _xlfn.NORM.DIST(_xlfn.NORM.INV(SUM(C4:C5)/100,0,1)+1, 0, 1, TRUE)*100 - _xlfn.SUM(C4:C5)</f>
        <v>33.296190196095843</v>
      </c>
      <c r="D3" s="36">
        <f t="shared" ref="D3:G3" si="1" xml:space="preserve"> _xlfn.NORM.DIST(_xlfn.NORM.INV(SUM(D4:D5)/100,0,1)+1, 0, 1, TRUE)*100 - _xlfn.SUM(D4:D5)</f>
        <v>33.296190196095843</v>
      </c>
      <c r="E3" s="36">
        <f t="shared" si="1"/>
        <v>36.824208135087659</v>
      </c>
      <c r="F3" s="36">
        <f t="shared" si="1"/>
        <v>36.779777388524572</v>
      </c>
      <c r="G3" s="36">
        <f t="shared" si="1"/>
        <v>36.38723095235737</v>
      </c>
    </row>
    <row r="4" spans="1:7" ht="15.75" customHeight="1">
      <c r="B4" s="5" t="s">
        <v>32</v>
      </c>
      <c r="C4" s="32">
        <v>8.8343942556151873</v>
      </c>
      <c r="D4" s="32">
        <v>8.8343942556151873</v>
      </c>
      <c r="E4" s="32">
        <v>14.155420145100377</v>
      </c>
      <c r="F4" s="32">
        <v>25.097434655138141</v>
      </c>
      <c r="G4" s="32">
        <v>26.387292536275098</v>
      </c>
    </row>
    <row r="5" spans="1:7" ht="15.75" customHeight="1">
      <c r="B5" s="5" t="s">
        <v>33</v>
      </c>
      <c r="C5" s="32">
        <v>5.8188034188034186</v>
      </c>
      <c r="D5" s="32">
        <v>5.8188034188034186</v>
      </c>
      <c r="E5" s="32">
        <v>7.2735042735042734</v>
      </c>
      <c r="F5" s="32">
        <v>16.823931623931625</v>
      </c>
      <c r="G5" s="32">
        <v>16.988376068376066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3">
        <v>82.352941176470594</v>
      </c>
      <c r="D10" s="32">
        <v>49.960784313725497</v>
      </c>
      <c r="E10" s="32">
        <v>1.4705882352941175</v>
      </c>
      <c r="F10" s="34">
        <v>0</v>
      </c>
      <c r="G10" s="7">
        <v>0</v>
      </c>
    </row>
    <row r="11" spans="1:7" ht="15.75" customHeight="1">
      <c r="B11" s="5" t="s">
        <v>46</v>
      </c>
      <c r="C11" s="32">
        <v>3.9686274509803923</v>
      </c>
      <c r="D11" s="32">
        <v>8.2305882352941193</v>
      </c>
      <c r="E11" s="32">
        <v>1.4019607843137256</v>
      </c>
      <c r="F11" s="32">
        <v>4.3137254901960784E-2</v>
      </c>
      <c r="G11" s="7">
        <v>0</v>
      </c>
    </row>
    <row r="12" spans="1:7" ht="15.75" customHeight="1">
      <c r="B12" s="5" t="s">
        <v>47</v>
      </c>
      <c r="C12" s="32">
        <v>6.454404945904173</v>
      </c>
      <c r="D12" s="32">
        <v>31.159196290571867</v>
      </c>
      <c r="E12" s="32">
        <v>97.105100463678511</v>
      </c>
      <c r="F12" s="32">
        <v>80.234930448222556</v>
      </c>
      <c r="G12" s="7">
        <v>0</v>
      </c>
    </row>
    <row r="13" spans="1:7" ht="15.75" customHeight="1">
      <c r="B13" s="5" t="s">
        <v>48</v>
      </c>
      <c r="C13" s="32">
        <v>7.2240264266448477</v>
      </c>
      <c r="D13" s="32">
        <f>100-D10-D11-D12</f>
        <v>10.649431160408515</v>
      </c>
      <c r="E13" s="32">
        <f>100-E12-E11-E10</f>
        <v>2.2350516713645963E-2</v>
      </c>
      <c r="F13" s="32">
        <f>100-F12-F11-F10</f>
        <v>19.721932296875483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1">
        <v>2.0272093023255815E-2</v>
      </c>
      <c r="B2" s="31">
        <v>0.10587761627906979</v>
      </c>
      <c r="C2" s="31">
        <v>0.17572819767441863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11" sqref="C11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5">
        <v>3.0790627118644069</v>
      </c>
      <c r="C2" s="35">
        <v>3.0790627118644069</v>
      </c>
      <c r="D2" s="35">
        <v>10.440049152542374</v>
      </c>
      <c r="E2" s="35">
        <v>10.055209322033898</v>
      </c>
      <c r="F2" s="35">
        <v>3.5120720338983054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2017-11-09T04:35:17Z</dcterms:modified>
</cp:coreProperties>
</file>