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autoCompressPictures="0"/>
  <bookViews>
    <workbookView xWindow="1180" yWindow="200" windowWidth="17920" windowHeight="14260" tabRatio="500" firstSheet="19" activeTab="19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F13" i="5"/>
  <c r="E13" i="5"/>
  <c r="D10" i="5"/>
  <c r="D13" i="5"/>
  <c r="G4" i="25"/>
  <c r="F4" i="25"/>
  <c r="E4" i="25"/>
  <c r="F4" i="24"/>
  <c r="G4" i="24"/>
  <c r="E4" i="24"/>
  <c r="G4" i="21"/>
  <c r="D3" i="22"/>
  <c r="C3" i="22"/>
  <c r="D3" i="21"/>
  <c r="E3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5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<sst xmlns="http://schemas.openxmlformats.org/spreadsheetml/2006/main" count="321" uniqueCount="80">
  <si>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</si>
  <si>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</si>
  <si>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</si>
  <si>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</si>
  <si>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</si>
  <si>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</si>
  <si>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</si>
  <si>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</si>
  <si>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</si>
  <si>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</si>
  <si>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</si>
  <si>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</si>
  <si>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</si>
  <si>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</si>
  <si>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</si>
  <si>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</si>
  <si>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</si>
  <si>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</si>
  <si>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</si>
  <si>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</si>
  <si>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</si>
  <si>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</si>
  <si>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</si>
  <si>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</si>
  <si>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</si>
  <si>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</si>
  <si>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</si>
  <si>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</si>
  <si>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</si>
  <si>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</si>
  <si>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</si>
  <si>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</si>
  <si>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</si>
  <si>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</si>
  <si>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</si>
  <si>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</si>
  <si>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</si>
  <si>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</si>
  <si>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</si>
  <si>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</si>
  <si>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</si>
  <si>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</si>
  <si>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</si>
  <si>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</si>
  <si>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</si>
  <si>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</si>
  <si>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</si>
  <si>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</si>
  <si>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</si>
  <si>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</si>
  <si>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</si>
  <si>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</si>
  <si>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</si>
  <si>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</si>
  <si>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</si>
  <si>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</si>
  <si>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</si>
  <si>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</si>
  <si>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</si>
  <si>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</si>
  <si>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</si>
  <si>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</si>
  <si>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</si>
  <si>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</si>
  <si>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</si>
  <si>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</si>
  <si>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</si>
  <si>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</si>
  <si>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</si>
  <si>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</si>
  <si>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</si>
  <si>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</si>
  <si>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</si>
  <si>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</si>
  <si>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</si>
  <si>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</si>
  <si>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</si>
  <si>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</si>
  <si>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</si>
  <si>
    <t>IYCF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</si>
</sst>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0.000%"/>
    <numFmt numFmtId="168" formatCode="0.0000"/>
  </numFmts>
  <fonts count="16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E9D9"/>
        <bgColor rgb="FF000000"/>
      </patternFill>
    </fill>
  </fills>
  <borders count="1">
    <border>
      <left/>
      <right/>
      <top/>
      <bottom/>
      <diagonal/>
    </border>
  </borders>
  <cellStyleXfs count="5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165" fontId="12" fillId="0" borderId="0" xfId="9" applyNumberFormat="1" applyFont="1"/>
    <xf numFmtId="165" fontId="0" fillId="0" borderId="0" xfId="9" applyNumberFormat="1" applyFont="1"/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0" fillId="3" borderId="0" xfId="0" applyFont="1" applyFill="1" applyAlignment="1"/>
    <xf numFmtId="2" fontId="4" fillId="2" borderId="0" xfId="0" applyNumberFormat="1" applyFont="1" applyFill="1" applyAlignment="1">
      <alignment horizontal="right"/>
    </xf>
    <xf numFmtId="165" fontId="0" fillId="3" borderId="0" xfId="9" applyNumberFormat="1" applyFont="1" applyFill="1"/>
    <xf numFmtId="165" fontId="4" fillId="3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15" fillId="0" borderId="0" xfId="0" applyFont="1" applyAlignment="1"/>
    <xf numFmtId="167" fontId="3" fillId="0" borderId="0" xfId="0" applyNumberFormat="1" applyFont="1" applyAlignment="1"/>
    <xf numFmtId="2" fontId="0" fillId="0" borderId="0" xfId="0" applyNumberFormat="1"/>
    <xf numFmtId="2" fontId="0" fillId="0" borderId="0" xfId="0" applyNumberFormat="1" applyBorder="1"/>
    <xf numFmtId="0" fontId="0" fillId="0" borderId="0" xfId="0" applyBorder="1"/>
    <xf numFmtId="168" fontId="0" fillId="0" borderId="0" xfId="0" applyNumberFormat="1" applyFont="1" applyAlignment="1">
      <alignment horizontal="right"/>
    </xf>
    <xf numFmtId="2" fontId="0" fillId="0" borderId="0" xfId="0" applyNumberFormat="1" applyFont="1" applyAlignment="1"/>
    <xf numFmtId="0" fontId="0" fillId="5" borderId="0" xfId="0" applyFont="1" applyFill="1" applyAlignment="1"/>
    <xf numFmtId="0" fontId="3" fillId="5" borderId="0" xfId="0" applyFont="1" applyFill="1" applyAlignment="1"/>
  </cellXfs>
  <cellStyles count="58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:B4"/>
    </sheetView>
  </sheetViews>
  <sheetFormatPr baseColWidth="10" defaultColWidth="14.5" defaultRowHeight="15.75" customHeight="1" x14ac:dyDescent="0"/>
  <cols>
    <col min="1" max="1" width="32.6640625" customWidth="1"/>
  </cols>
  <sheetData>
    <row r="1" spans="1:2" ht="15.75" customHeight="1">
      <c r="A1" s="1" t="s">
        <v>0</v>
      </c>
      <c r="B1" s="1" t="s">
        <v>3</v>
      </c>
    </row>
    <row r="2" spans="1:2" ht="15.75" customHeight="1">
      <c r="A2" s="5" t="s">
        <v>4</v>
      </c>
      <c r="B2" s="16">
        <v>661703.97866574163</v>
      </c>
    </row>
    <row r="3" spans="1:2" ht="15.75" customHeight="1">
      <c r="A3" s="5" t="s">
        <v>8</v>
      </c>
      <c r="B3" s="24">
        <v>163970.09338864725</v>
      </c>
    </row>
    <row r="4" spans="1:2" ht="15.75" customHeight="1">
      <c r="A4" s="5" t="s">
        <v>9</v>
      </c>
      <c r="B4" s="25">
        <v>192793.81785341739</v>
      </c>
    </row>
    <row r="5" spans="1:2" ht="15.75" customHeight="1">
      <c r="A5" s="5" t="s">
        <v>71</v>
      </c>
      <c r="B5" s="27">
        <v>1</v>
      </c>
    </row>
    <row r="6" spans="1:2" ht="15.75" customHeight="1">
      <c r="A6" s="5" t="s">
        <v>70</v>
      </c>
      <c r="B6" s="26">
        <v>0.33</v>
      </c>
    </row>
    <row r="7" spans="1:2" ht="15.75" customHeight="1">
      <c r="A7" s="5" t="s">
        <v>72</v>
      </c>
      <c r="B7" s="28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"/>
  <cols>
    <col min="1" max="2" width="24.33203125" customWidth="1"/>
  </cols>
  <sheetData>
    <row r="1" spans="1:7" ht="15.75" customHeight="1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"/>
  <cols>
    <col min="1" max="1" width="33.83203125" customWidth="1"/>
    <col min="2" max="2" width="15.5" customWidth="1"/>
  </cols>
  <sheetData>
    <row r="1" spans="1:7" ht="15.75" customHeight="1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>
      <c r="B10" s="5"/>
      <c r="D10" s="5"/>
      <c r="E10" s="5"/>
      <c r="F10" s="5"/>
      <c r="G10" s="5"/>
    </row>
    <row r="11" spans="1:7" ht="15.75" customHeight="1">
      <c r="B11" s="5"/>
      <c r="D11" s="5"/>
      <c r="E11" s="5"/>
      <c r="F11" s="5"/>
      <c r="G11" s="5"/>
    </row>
    <row r="12" spans="1:7" ht="15.75" customHeight="1">
      <c r="B12" s="5"/>
      <c r="D12" s="5"/>
      <c r="E12" s="5"/>
      <c r="F12" s="5"/>
      <c r="G12" s="5"/>
    </row>
    <row r="13" spans="1:7" ht="15.75" customHeight="1">
      <c r="B13" s="5"/>
      <c r="D13" s="5"/>
      <c r="E13" s="5"/>
      <c r="F13" s="5"/>
      <c r="G13" s="5"/>
    </row>
    <row r="14" spans="1:7" ht="15.75" customHeight="1">
      <c r="B14" s="5"/>
      <c r="D14" s="5"/>
      <c r="E14" s="5"/>
      <c r="F14" s="5"/>
      <c r="G14" s="5"/>
    </row>
    <row r="15" spans="1:7" ht="15.75" customHeight="1">
      <c r="B15" s="5"/>
      <c r="D15" s="5"/>
      <c r="E15" s="5"/>
      <c r="F15" s="5"/>
      <c r="G15" s="5"/>
    </row>
    <row r="16" spans="1:7" ht="15.75" customHeight="1">
      <c r="B16" s="5"/>
      <c r="D16" s="5"/>
      <c r="E16" s="5"/>
      <c r="F16" s="5"/>
      <c r="G16" s="5"/>
    </row>
    <row r="17" spans="2:7" ht="15.75" customHeight="1">
      <c r="B17" s="5"/>
      <c r="D17" s="5"/>
      <c r="E17" s="5"/>
      <c r="F17" s="5"/>
      <c r="G17" s="5"/>
    </row>
    <row r="18" spans="2:7" ht="15.75" customHeight="1">
      <c r="B18" s="5"/>
      <c r="C18" s="5"/>
    </row>
    <row r="19" spans="2:7" ht="15.75" customHeight="1">
      <c r="B19" s="5"/>
      <c r="C19" s="5"/>
    </row>
    <row r="20" spans="2:7" ht="15.75" customHeight="1">
      <c r="B20" s="5"/>
      <c r="C20" s="5"/>
    </row>
    <row r="21" spans="2:7" ht="15.75" customHeight="1">
      <c r="B21" s="5"/>
      <c r="C21" s="5"/>
    </row>
    <row r="22" spans="2:7" ht="15.75" customHeight="1">
      <c r="B22" s="5"/>
      <c r="C22" s="5"/>
    </row>
    <row r="23" spans="2:7" ht="15.75" customHeight="1">
      <c r="B23" s="5"/>
      <c r="C23" s="5"/>
    </row>
    <row r="24" spans="2:7" ht="15.75" customHeight="1">
      <c r="B24" s="5"/>
      <c r="C24" s="5"/>
    </row>
    <row r="25" spans="2:7" ht="15.75" customHeight="1">
      <c r="B25" s="5"/>
      <c r="C25" s="5"/>
    </row>
    <row r="26" spans="2:7" ht="15.75" customHeight="1">
      <c r="B26" s="5"/>
      <c r="C26" s="5"/>
    </row>
    <row r="27" spans="2:7" ht="15.75" customHeight="1">
      <c r="B27" s="5"/>
      <c r="C27" s="5"/>
    </row>
    <row r="28" spans="2:7" ht="15.75" customHeight="1">
      <c r="B28" s="5"/>
      <c r="C28" s="5"/>
    </row>
    <row r="29" spans="2:7" ht="15.75" customHeight="1">
      <c r="B29" s="5"/>
      <c r="C29" s="5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"/>
  <sheetData>
    <row r="1" spans="1:4" ht="15.75" customHeight="1">
      <c r="A1" t="s">
        <v>12</v>
      </c>
      <c r="B1" t="s">
        <v>13</v>
      </c>
      <c r="C1" t="s">
        <v>14</v>
      </c>
      <c r="D1" t="s">
        <v>15</v>
      </c>
    </row>
    <row r="2" spans="1:4" ht="15.75" customHeight="1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25.83203125" customWidth="1"/>
  </cols>
  <sheetData>
    <row r="1" spans="1:6" ht="15.75" customHeight="1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"/>
  <sheetData>
    <row r="1" spans="1:6" ht="15.75" customHeight="1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"/>
  <sheetData>
    <row r="1" spans="1:4" ht="15.75" customHeight="1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"/>
  <cols>
    <col min="1" max="1" width="37.6640625" customWidth="1"/>
  </cols>
  <sheetData>
    <row r="1" spans="1:6" ht="15.75" customHeight="1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>
      <c r="A3" s="5"/>
      <c r="B3" s="5"/>
      <c r="C3" s="5"/>
      <c r="D3" s="5"/>
      <c r="E3" s="5"/>
      <c r="F3" s="5"/>
    </row>
    <row r="4" spans="1:6" ht="15.75" customHeight="1">
      <c r="A4" s="5"/>
      <c r="B4" s="5"/>
      <c r="C4" s="5"/>
      <c r="D4" s="5"/>
      <c r="E4" s="5"/>
      <c r="F4" s="5"/>
    </row>
    <row r="5" spans="1:6" ht="15.75" customHeight="1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70.83203125" customWidth="1"/>
  </cols>
  <sheetData>
    <row r="1" spans="1:6" ht="15.75" customHeight="1">
      <c r="A1" s="5" t="s">
        <v>76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"/>
  <cols>
    <col min="1" max="1" width="43.1640625" customWidth="1"/>
    <col min="2" max="6" width="13.5" customWidth="1"/>
  </cols>
  <sheetData>
    <row r="1" spans="1:6" ht="15.75" customHeight="1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79</v>
      </c>
      <c r="B2" s="11">
        <v>5.16</v>
      </c>
      <c r="C2" s="11">
        <v>5.16</v>
      </c>
      <c r="D2" s="11">
        <v>1.82</v>
      </c>
      <c r="E2" s="13">
        <v>1.82</v>
      </c>
      <c r="F2" s="13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"/>
  <cols>
    <col min="1" max="5" width="13.5" customWidth="1"/>
  </cols>
  <sheetData>
    <row r="1" spans="1:5" ht="15.75" customHeight="1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4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>
      <c r="A3" s="5"/>
      <c r="B3" s="5"/>
      <c r="C3" s="5"/>
      <c r="D3" s="5"/>
      <c r="E3" s="5"/>
    </row>
    <row r="4" spans="1:5" ht="15.75" customHeight="1">
      <c r="A4" s="5"/>
      <c r="B4" s="5"/>
      <c r="C4" s="5"/>
      <c r="D4" s="5"/>
      <c r="E4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24" sqref="C24"/>
    </sheetView>
  </sheetViews>
  <sheetFormatPr baseColWidth="10" defaultColWidth="14.5" defaultRowHeight="15.75" customHeight="1" x14ac:dyDescent="0"/>
  <cols>
    <col min="1" max="1" width="12.5" customWidth="1"/>
    <col min="2" max="2" width="16.5" customWidth="1"/>
  </cols>
  <sheetData>
    <row r="1" spans="1:2" ht="15.75" customHeight="1">
      <c r="A1" s="2" t="s">
        <v>2</v>
      </c>
      <c r="B1" s="2" t="s">
        <v>5</v>
      </c>
    </row>
    <row r="2" spans="1:2" ht="15.75" customHeight="1">
      <c r="A2" s="4">
        <v>2017</v>
      </c>
      <c r="B2" s="17">
        <v>167138.58599999998</v>
      </c>
    </row>
    <row r="3" spans="1:2" ht="15.75" customHeight="1">
      <c r="A3" s="4">
        <v>2018</v>
      </c>
      <c r="B3" s="17">
        <v>170307.09</v>
      </c>
    </row>
    <row r="4" spans="1:2" ht="15.75" customHeight="1">
      <c r="A4" s="4">
        <v>2019</v>
      </c>
      <c r="B4" s="17">
        <v>174267.72</v>
      </c>
    </row>
    <row r="5" spans="1:2" ht="15.75" customHeight="1">
      <c r="A5" s="4">
        <v>2020</v>
      </c>
      <c r="B5" s="17">
        <v>177436.22399999999</v>
      </c>
    </row>
    <row r="6" spans="1:2" ht="15.75" customHeight="1">
      <c r="A6" s="4">
        <v>2021</v>
      </c>
      <c r="B6" s="17">
        <v>180604.72799999997</v>
      </c>
    </row>
    <row r="7" spans="1:2" ht="15.75" customHeight="1">
      <c r="A7" s="4">
        <v>2022</v>
      </c>
      <c r="B7" s="17">
        <v>184565.35799999998</v>
      </c>
    </row>
    <row r="8" spans="1:2" ht="15.75" customHeight="1">
      <c r="A8" s="4">
        <v>2023</v>
      </c>
      <c r="B8" s="17">
        <v>188525.98799999998</v>
      </c>
    </row>
    <row r="9" spans="1:2" ht="15.75" customHeight="1">
      <c r="A9" s="4">
        <v>2024</v>
      </c>
      <c r="B9" s="17">
        <v>191694.492</v>
      </c>
    </row>
    <row r="10" spans="1:2" ht="15.75" customHeight="1">
      <c r="A10" s="4">
        <v>2025</v>
      </c>
      <c r="B10" s="17">
        <v>196447.24799999999</v>
      </c>
    </row>
    <row r="11" spans="1:2" ht="15.75" customHeight="1">
      <c r="A11" s="4">
        <v>2026</v>
      </c>
      <c r="B11" s="17">
        <v>200407.878</v>
      </c>
    </row>
    <row r="12" spans="1:2" ht="15.75" customHeight="1">
      <c r="A12" s="4">
        <v>2027</v>
      </c>
      <c r="B12" s="17">
        <v>204368.50799999997</v>
      </c>
    </row>
    <row r="13" spans="1:2" ht="15.75" customHeight="1">
      <c r="A13" s="4">
        <v>2028</v>
      </c>
      <c r="B13" s="17">
        <v>208329.13799999998</v>
      </c>
    </row>
    <row r="14" spans="1:2" ht="15.75" customHeight="1">
      <c r="A14" s="4">
        <v>2029</v>
      </c>
      <c r="B14" s="17">
        <v>213081.89399999997</v>
      </c>
    </row>
    <row r="15" spans="1:2" ht="15.75" customHeight="1">
      <c r="A15" s="4">
        <v>2030</v>
      </c>
      <c r="B15" s="17">
        <v>217042.52399999998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B7" sqref="B7"/>
    </sheetView>
  </sheetViews>
  <sheetFormatPr baseColWidth="10" defaultColWidth="14.5" defaultRowHeight="15.75" customHeight="1" x14ac:dyDescent="0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>
      <c r="A2" s="5" t="s">
        <v>64</v>
      </c>
      <c r="B2" s="20">
        <v>0.81</v>
      </c>
      <c r="C2" s="20">
        <v>1</v>
      </c>
      <c r="D2" s="20">
        <v>0.4</v>
      </c>
      <c r="E2" s="5"/>
      <c r="F2" s="14"/>
      <c r="G2" s="5"/>
    </row>
    <row r="3" spans="1:7" ht="15.75" customHeight="1">
      <c r="A3" s="5" t="s">
        <v>74</v>
      </c>
      <c r="B3" s="5">
        <v>0</v>
      </c>
      <c r="C3" s="5">
        <v>0.95</v>
      </c>
      <c r="D3" s="21">
        <v>48</v>
      </c>
      <c r="E3" s="5"/>
      <c r="F3" s="14"/>
      <c r="G3" s="5"/>
    </row>
    <row r="4" spans="1:7" ht="15.75" customHeight="1">
      <c r="A4" t="s">
        <v>75</v>
      </c>
      <c r="B4" s="5">
        <v>0</v>
      </c>
      <c r="C4" s="5">
        <v>0.95</v>
      </c>
      <c r="D4" s="21">
        <v>25</v>
      </c>
    </row>
    <row r="5" spans="1:7" ht="15.75" customHeight="1">
      <c r="A5" t="s">
        <v>77</v>
      </c>
      <c r="B5" s="20">
        <v>0.67700000000000005</v>
      </c>
      <c r="C5" s="20">
        <v>0.95</v>
      </c>
      <c r="D5" s="20">
        <v>3.42</v>
      </c>
      <c r="E5" s="5"/>
      <c r="F5" s="14"/>
      <c r="G5" s="5"/>
    </row>
    <row r="6" spans="1:7" ht="15.75" customHeight="1">
      <c r="A6" s="5" t="s">
        <v>78</v>
      </c>
      <c r="B6" s="20">
        <v>0</v>
      </c>
      <c r="C6" s="22">
        <v>0.95</v>
      </c>
      <c r="D6" s="20">
        <v>0.28399999999999997</v>
      </c>
      <c r="E6" s="5"/>
      <c r="F6" s="5"/>
      <c r="G6" s="5"/>
    </row>
    <row r="7" spans="1:7" ht="15.75" customHeight="1">
      <c r="A7" s="5" t="s">
        <v>79</v>
      </c>
      <c r="B7" s="31">
        <v>1.8416593346608067E-2</v>
      </c>
      <c r="C7" s="36">
        <v>0.95</v>
      </c>
      <c r="D7" s="37">
        <v>10.49</v>
      </c>
      <c r="E7" s="5"/>
      <c r="F7" s="5"/>
      <c r="G7" s="5"/>
    </row>
    <row r="8" spans="1:7" ht="15.75" customHeight="1">
      <c r="B8" s="5"/>
      <c r="D8" s="5"/>
      <c r="E8" s="5"/>
      <c r="F8" s="5"/>
      <c r="G8" s="5"/>
    </row>
    <row r="9" spans="1:7" ht="15.75" customHeight="1">
      <c r="B9" s="5"/>
      <c r="D9" s="5"/>
      <c r="E9" s="5"/>
      <c r="F9" s="5"/>
      <c r="G9" s="5"/>
    </row>
    <row r="10" spans="1:7" ht="15.75" customHeight="1">
      <c r="B10" s="5"/>
      <c r="D10" s="5"/>
      <c r="E10" s="5"/>
      <c r="F10" s="5"/>
      <c r="G10" s="5"/>
    </row>
    <row r="11" spans="1:7" ht="15.75" customHeight="1">
      <c r="B11" s="5"/>
      <c r="C11" s="5"/>
    </row>
    <row r="12" spans="1:7" ht="15.75" customHeight="1">
      <c r="B12" s="5"/>
      <c r="C12" s="5"/>
    </row>
    <row r="13" spans="1:7" ht="15.75" customHeight="1">
      <c r="B13" s="5"/>
      <c r="C13" s="5"/>
    </row>
    <row r="14" spans="1:7" ht="15.75" customHeight="1">
      <c r="B14" s="5"/>
      <c r="C14" s="5"/>
    </row>
    <row r="15" spans="1:7" ht="15.75" customHeight="1">
      <c r="B15" s="5"/>
      <c r="C15" s="5"/>
    </row>
    <row r="16" spans="1:7" ht="15.75" customHeight="1">
      <c r="B16" s="5"/>
      <c r="C16" s="5"/>
    </row>
    <row r="17" spans="2:3" ht="15.75" customHeight="1">
      <c r="B17" s="5"/>
      <c r="C17" s="5"/>
    </row>
    <row r="18" spans="2:3" ht="15.75" customHeight="1">
      <c r="B18" s="5"/>
      <c r="C18" s="5"/>
    </row>
    <row r="19" spans="2:3" ht="15.75" customHeight="1">
      <c r="B19" s="5"/>
      <c r="C19" s="5"/>
    </row>
    <row r="20" spans="2:3" ht="15.75" customHeight="1">
      <c r="B20" s="5"/>
      <c r="C20" s="5"/>
    </row>
    <row r="21" spans="2:3" ht="15.75" customHeight="1">
      <c r="B21" s="5"/>
      <c r="C21" s="5"/>
    </row>
    <row r="22" spans="2:3" ht="15.75" customHeight="1">
      <c r="B22" s="5"/>
      <c r="C22" s="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workbookViewId="0"/>
  </sheetViews>
  <sheetFormatPr baseColWidth="10" defaultColWidth="14.5" defaultRowHeight="15.75" customHeight="1" x14ac:dyDescent="0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>
      <c r="A3" s="5" t="s">
        <v>74</v>
      </c>
      <c r="B3" s="4">
        <v>0</v>
      </c>
      <c r="C3" s="4">
        <v>0</v>
      </c>
      <c r="D3" s="4">
        <f>demographics!$B$6</f>
        <v>0.33</v>
      </c>
      <c r="E3" s="4">
        <f>demographics!$B$6</f>
        <v>0.33</v>
      </c>
      <c r="F3" s="4">
        <v>0</v>
      </c>
      <c r="G3" s="4">
        <v>0</v>
      </c>
    </row>
    <row r="4" spans="1:10" ht="15.75" customHeight="1">
      <c r="A4" t="s">
        <v>75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f>demographics!$B$6</f>
        <v>0.33</v>
      </c>
    </row>
    <row r="5" spans="1:10" ht="15.75" customHeight="1">
      <c r="A5" t="s">
        <v>77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>
      <c r="A6" s="5" t="s">
        <v>78</v>
      </c>
      <c r="B6" s="4">
        <v>0</v>
      </c>
      <c r="C6" s="4">
        <v>0</v>
      </c>
      <c r="D6" s="4">
        <v>1</v>
      </c>
      <c r="E6" s="4">
        <v>1</v>
      </c>
      <c r="F6" s="4">
        <v>1</v>
      </c>
      <c r="G6" s="4">
        <v>0</v>
      </c>
    </row>
    <row r="7" spans="1:10" ht="15.75" customHeight="1">
      <c r="A7" t="s">
        <v>79</v>
      </c>
      <c r="B7" s="5">
        <v>1</v>
      </c>
      <c r="C7" s="4">
        <v>1</v>
      </c>
      <c r="D7" s="5">
        <v>1</v>
      </c>
      <c r="E7" s="5">
        <v>1</v>
      </c>
      <c r="F7" s="5">
        <v>0</v>
      </c>
      <c r="G7" s="5">
        <v>1</v>
      </c>
    </row>
    <row r="8" spans="1:10" ht="15.75" customHeight="1">
      <c r="B8" s="5"/>
      <c r="D8" s="5"/>
      <c r="E8" s="5"/>
      <c r="F8" s="5"/>
      <c r="G8" s="5"/>
    </row>
    <row r="9" spans="1:10" ht="15.75" customHeight="1">
      <c r="B9" s="5"/>
      <c r="D9" s="5"/>
      <c r="E9" s="5"/>
      <c r="F9" s="5"/>
      <c r="G9" s="5"/>
    </row>
    <row r="10" spans="1:10" ht="15.75" customHeight="1">
      <c r="B10" s="5"/>
      <c r="C10" s="5"/>
    </row>
    <row r="11" spans="1:10" ht="15.75" customHeight="1">
      <c r="B11" s="5"/>
      <c r="C11" s="5"/>
    </row>
    <row r="12" spans="1:10" ht="15.75" customHeight="1">
      <c r="B12" s="5"/>
      <c r="C12" s="5"/>
    </row>
    <row r="13" spans="1:10" ht="15.75" customHeight="1">
      <c r="B13" s="5"/>
      <c r="C13" s="5"/>
    </row>
    <row r="14" spans="1:10" ht="15.75" customHeight="1">
      <c r="B14" s="5"/>
      <c r="C14" s="5"/>
    </row>
    <row r="15" spans="1:10" ht="15.75" customHeight="1">
      <c r="B15" s="5"/>
      <c r="C15" s="5"/>
    </row>
    <row r="16" spans="1:10" ht="15.75" customHeight="1">
      <c r="B16" s="5"/>
      <c r="C16" s="5"/>
    </row>
    <row r="17" spans="2:3" ht="15.75" customHeight="1">
      <c r="B17" s="5"/>
      <c r="C17" s="5"/>
    </row>
    <row r="18" spans="2:3" ht="15.75" customHeight="1">
      <c r="B18" s="5"/>
      <c r="C18" s="5"/>
    </row>
    <row r="19" spans="2:3" ht="15.75" customHeight="1">
      <c r="B19" s="5"/>
      <c r="C19" s="5"/>
    </row>
    <row r="20" spans="2:3" ht="15.75" customHeight="1">
      <c r="B20" s="5"/>
      <c r="C20" s="5"/>
    </row>
    <row r="21" spans="2:3" ht="15.75" customHeight="1">
      <c r="B21" s="5"/>
      <c r="C21" s="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"/>
  <cols>
    <col min="1" max="1" width="33.5" customWidth="1"/>
  </cols>
  <sheetData>
    <row r="1" spans="1:6" ht="15.75" customHeight="1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>
      <c r="A2" t="s">
        <v>75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>
      <c r="B3" t="s">
        <v>69</v>
      </c>
      <c r="C3" s="15">
        <f>demographics!$B$5 * 'Interventions target population'!$G$4</f>
        <v>0.33</v>
      </c>
      <c r="D3" s="15">
        <f>demographics!$B$5 * 'Interventions target population'!$G$4</f>
        <v>0.33</v>
      </c>
      <c r="E3" s="15">
        <v>0</v>
      </c>
      <c r="F3" s="15">
        <v>0</v>
      </c>
    </row>
    <row r="4" spans="1:6" ht="15.75" customHeight="1">
      <c r="A4" t="s">
        <v>77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>
      <c r="B5" t="s">
        <v>69</v>
      </c>
      <c r="C5" s="15">
        <v>1</v>
      </c>
      <c r="D5" s="15">
        <v>1</v>
      </c>
      <c r="E5" s="15">
        <v>0</v>
      </c>
      <c r="F5" s="15">
        <v>0</v>
      </c>
    </row>
    <row r="6" spans="1:6" ht="15.75" customHeight="1">
      <c r="A6" s="5"/>
      <c r="C6" s="19"/>
      <c r="D6" s="19"/>
      <c r="E6" s="19"/>
      <c r="F6" s="15"/>
    </row>
    <row r="7" spans="1:6" ht="15.75" customHeight="1">
      <c r="C7" s="19"/>
      <c r="D7" s="19"/>
      <c r="E7" s="19"/>
      <c r="F7" s="1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"/>
  <cols>
    <col min="1" max="1" width="27" customWidth="1"/>
  </cols>
  <sheetData>
    <row r="1" spans="1:7" ht="15.75" customHeight="1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>
      <c r="A4" s="5" t="s">
        <v>78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"/>
  <cols>
    <col min="1" max="1" width="28.83203125" customWidth="1"/>
  </cols>
  <sheetData>
    <row r="1" spans="1:7" ht="15.75" customHeight="1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>
      <c r="A4" s="5" t="s">
        <v>78</v>
      </c>
      <c r="B4" s="5" t="s">
        <v>34</v>
      </c>
      <c r="C4" s="5">
        <v>0</v>
      </c>
      <c r="D4" s="5">
        <v>0</v>
      </c>
      <c r="E4" s="21">
        <f>E2*0.8</f>
        <v>0.24</v>
      </c>
      <c r="F4" s="21">
        <f t="shared" ref="F4:G4" si="0">F2*0.8</f>
        <v>0.24</v>
      </c>
      <c r="G4" s="21">
        <f t="shared" si="0"/>
        <v>0.24</v>
      </c>
    </row>
    <row r="5" spans="1:7" ht="15.75" customHeight="1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"/>
  <cols>
    <col min="1" max="1" width="28.6640625" customWidth="1"/>
  </cols>
  <sheetData>
    <row r="1" spans="1:7" ht="15.75" customHeight="1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>
      <c r="A4" s="5" t="s">
        <v>78</v>
      </c>
      <c r="B4" s="5" t="s">
        <v>34</v>
      </c>
      <c r="C4" s="5">
        <v>0</v>
      </c>
      <c r="D4" s="5">
        <v>0</v>
      </c>
      <c r="E4" s="21">
        <f>E2*0.8</f>
        <v>0.496</v>
      </c>
      <c r="F4" s="21">
        <f t="shared" ref="F4:G4" si="0">F2*0.8</f>
        <v>0.496</v>
      </c>
      <c r="G4" s="21">
        <f t="shared" si="0"/>
        <v>0.496</v>
      </c>
    </row>
    <row r="5" spans="1:7" ht="15.75" customHeight="1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B9" sqref="B9"/>
    </sheetView>
  </sheetViews>
  <sheetFormatPr baseColWidth="10" defaultColWidth="14.5" defaultRowHeight="15.75" customHeight="1" x14ac:dyDescent="0"/>
  <sheetData>
    <row r="1" spans="1:3" ht="15.75" customHeight="1">
      <c r="A1" s="3" t="s">
        <v>1</v>
      </c>
      <c r="B1" s="3" t="s">
        <v>6</v>
      </c>
      <c r="C1" s="3" t="s">
        <v>7</v>
      </c>
    </row>
    <row r="2" spans="1:3" ht="15.75" customHeight="1">
      <c r="A2" s="29">
        <v>24</v>
      </c>
      <c r="B2" s="29">
        <v>52</v>
      </c>
      <c r="C2" s="29">
        <v>88</v>
      </c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"/>
  <cols>
    <col min="1" max="1" width="27" customWidth="1"/>
  </cols>
  <sheetData>
    <row r="1" spans="1:6" ht="15.75" customHeight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>
      <c r="A10" t="s">
        <v>34</v>
      </c>
      <c r="B10" s="18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>
      <c r="A11" t="s">
        <v>36</v>
      </c>
      <c r="B11" s="18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>
      <c r="A12" t="s">
        <v>37</v>
      </c>
      <c r="B12" s="18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C5" sqref="C5"/>
    </sheetView>
  </sheetViews>
  <sheetFormatPr baseColWidth="10" defaultColWidth="14.5" defaultRowHeight="15.75" customHeight="1" x14ac:dyDescent="0"/>
  <sheetData>
    <row r="1" spans="1:7" ht="15.75" customHeight="1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19</v>
      </c>
      <c r="B2" s="5" t="s">
        <v>20</v>
      </c>
      <c r="C2" s="35">
        <f>(1-_xlfn.NORM.DIST(_xlfn.NORM.INV(SUM(C4:C5)/100, 0, 1) + 1, 0, 1, TRUE)) * 100</f>
        <v>51.583604192773144</v>
      </c>
      <c r="D2" s="35">
        <f t="shared" ref="D2:G2" si="0">(1-_xlfn.NORM.DIST(_xlfn.NORM.INV(SUM(D4:D5)/100, 0, 1) + 1, 0, 1, TRUE)) * 100</f>
        <v>51.583604192773144</v>
      </c>
      <c r="E2" s="35">
        <f t="shared" si="0"/>
        <v>41.220634892236561</v>
      </c>
      <c r="F2" s="35">
        <f t="shared" si="0"/>
        <v>20.72867653129379</v>
      </c>
      <c r="G2" s="35">
        <f t="shared" si="0"/>
        <v>19.668775862595123</v>
      </c>
    </row>
    <row r="3" spans="1:7" ht="15.75" customHeight="1">
      <c r="B3" s="5" t="s">
        <v>29</v>
      </c>
      <c r="C3" s="35">
        <f xml:space="preserve"> _xlfn.NORM.DIST(_xlfn.NORM.INV(SUM(C4:C5)/100,0,1)+1, 0, 1, TRUE)*100 - _xlfn.SUM(C4:C5)</f>
        <v>33.492558597924528</v>
      </c>
      <c r="D3" s="35">
        <f t="shared" ref="D3:G3" si="1" xml:space="preserve"> _xlfn.NORM.DIST(_xlfn.NORM.INV(SUM(D4:D5)/100,0,1)+1, 0, 1, TRUE)*100 - _xlfn.SUM(D4:D5)</f>
        <v>33.492558597924528</v>
      </c>
      <c r="E3" s="35">
        <f t="shared" si="1"/>
        <v>36.954655805437859</v>
      </c>
      <c r="F3" s="35">
        <f t="shared" si="1"/>
        <v>36.575683933822489</v>
      </c>
      <c r="G3" s="35">
        <f t="shared" si="1"/>
        <v>36.154421811823468</v>
      </c>
    </row>
    <row r="4" spans="1:7" ht="15.75" customHeight="1">
      <c r="B4" s="5" t="s">
        <v>32</v>
      </c>
      <c r="C4" s="32">
        <v>9.1836662691313862</v>
      </c>
      <c r="D4" s="32">
        <v>9.1836662691313862</v>
      </c>
      <c r="E4" s="32">
        <v>14.649495627111907</v>
      </c>
      <c r="F4" s="32">
        <v>26.099058338302527</v>
      </c>
      <c r="G4" s="32">
        <v>27.417998906777985</v>
      </c>
    </row>
    <row r="5" spans="1:7" ht="15.75" customHeight="1">
      <c r="B5" s="5" t="s">
        <v>33</v>
      </c>
      <c r="C5" s="32">
        <v>5.7401709401709393</v>
      </c>
      <c r="D5" s="32">
        <v>5.7401709401709393</v>
      </c>
      <c r="E5" s="32">
        <v>7.1752136752136746</v>
      </c>
      <c r="F5" s="32">
        <v>16.596581196581198</v>
      </c>
      <c r="G5" s="32">
        <v>16.758803418803417</v>
      </c>
    </row>
    <row r="6" spans="1:7" ht="15.75" customHeight="1">
      <c r="A6" s="5" t="s">
        <v>35</v>
      </c>
      <c r="B6" s="5" t="s">
        <v>20</v>
      </c>
      <c r="C6" s="23">
        <v>45.300000000000004</v>
      </c>
      <c r="D6" s="23">
        <v>45.300000000000004</v>
      </c>
      <c r="E6" s="23">
        <v>46.424999999999997</v>
      </c>
      <c r="F6" s="23">
        <v>47.375</v>
      </c>
      <c r="G6" s="23">
        <v>48.515000000000001</v>
      </c>
    </row>
    <row r="7" spans="1:7" ht="15.75" customHeight="1">
      <c r="B7" s="5" t="s">
        <v>29</v>
      </c>
      <c r="C7" s="23">
        <v>45.300000000000004</v>
      </c>
      <c r="D7" s="23">
        <v>45.300000000000004</v>
      </c>
      <c r="E7" s="23">
        <v>46.424999999999997</v>
      </c>
      <c r="F7" s="23">
        <v>47.375</v>
      </c>
      <c r="G7" s="23">
        <v>48.515000000000001</v>
      </c>
    </row>
    <row r="8" spans="1:7" ht="15.75" customHeight="1">
      <c r="B8" s="5" t="s">
        <v>32</v>
      </c>
      <c r="C8" s="23">
        <v>5.4</v>
      </c>
      <c r="D8" s="23">
        <v>5.4</v>
      </c>
      <c r="E8" s="23">
        <v>5.55</v>
      </c>
      <c r="F8" s="23">
        <v>4.25</v>
      </c>
      <c r="G8" s="23">
        <v>2.2399999999999998</v>
      </c>
    </row>
    <row r="9" spans="1:7" ht="15.75" customHeight="1">
      <c r="B9" s="5" t="s">
        <v>33</v>
      </c>
      <c r="C9" s="23">
        <v>4</v>
      </c>
      <c r="D9" s="23">
        <v>4</v>
      </c>
      <c r="E9" s="23">
        <v>1.6</v>
      </c>
      <c r="F9" s="23">
        <v>1</v>
      </c>
      <c r="G9" s="23">
        <v>0.73</v>
      </c>
    </row>
    <row r="10" spans="1:7" ht="15.75" customHeight="1">
      <c r="A10" s="5" t="s">
        <v>44</v>
      </c>
      <c r="B10" s="5" t="s">
        <v>45</v>
      </c>
      <c r="C10" s="31">
        <v>91.521568627450975</v>
      </c>
      <c r="D10" s="32">
        <f>63.283660130719-0.022</f>
        <v>63.261660130719001</v>
      </c>
      <c r="E10" s="32">
        <v>1.8627450980392157</v>
      </c>
      <c r="F10" s="33">
        <v>0</v>
      </c>
      <c r="G10" s="7">
        <v>0</v>
      </c>
    </row>
    <row r="11" spans="1:7" ht="15.75" customHeight="1">
      <c r="B11" s="5" t="s">
        <v>46</v>
      </c>
      <c r="C11" s="32">
        <v>8.4784313725490197</v>
      </c>
      <c r="D11" s="32">
        <v>17.583529411764705</v>
      </c>
      <c r="E11" s="32">
        <v>2.9950980392156863</v>
      </c>
      <c r="F11" s="32">
        <v>9.2156862745098045E-2</v>
      </c>
      <c r="G11" s="7">
        <v>0</v>
      </c>
    </row>
    <row r="12" spans="1:7" ht="15.75" customHeight="1">
      <c r="B12" s="5" t="s">
        <v>47</v>
      </c>
      <c r="C12" s="33">
        <v>0</v>
      </c>
      <c r="D12" s="32">
        <v>19.149613601236474</v>
      </c>
      <c r="E12" s="32">
        <v>86.031298299845432</v>
      </c>
      <c r="F12" s="32">
        <v>66.305255023183918</v>
      </c>
      <c r="G12" s="7">
        <v>0</v>
      </c>
    </row>
    <row r="13" spans="1:7" ht="15.75" customHeight="1">
      <c r="B13" s="5" t="s">
        <v>48</v>
      </c>
      <c r="C13" s="33">
        <v>0</v>
      </c>
      <c r="D13" s="32">
        <f>100-D10-D11-D12</f>
        <v>5.196856279820139E-3</v>
      </c>
      <c r="E13" s="32">
        <f>100-E12-E11-E10</f>
        <v>9.110858562899665</v>
      </c>
      <c r="F13" s="32">
        <f>100-F12-F11-F10</f>
        <v>33.602588114070983</v>
      </c>
      <c r="G13" s="7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39" sqref="E39"/>
    </sheetView>
  </sheetViews>
  <sheetFormatPr baseColWidth="10" defaultColWidth="14.5" defaultRowHeight="15.75" customHeight="1" x14ac:dyDescent="0"/>
  <sheetData>
    <row r="1" spans="1:3" ht="15.75" customHeight="1">
      <c r="A1" s="5" t="s">
        <v>23</v>
      </c>
      <c r="B1" s="5" t="s">
        <v>25</v>
      </c>
      <c r="C1" s="5" t="s">
        <v>26</v>
      </c>
    </row>
    <row r="2" spans="1:3" ht="15.75" customHeight="1">
      <c r="A2" s="30">
        <v>2.0646511627906979E-2</v>
      </c>
      <c r="B2" s="30">
        <v>0.10783313953488374</v>
      </c>
      <c r="C2" s="30">
        <v>0.17897383720930235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B2" sqref="B2"/>
    </sheetView>
  </sheetViews>
  <sheetFormatPr baseColWidth="10" defaultColWidth="14.5" defaultRowHeight="15.75" customHeight="1" x14ac:dyDescent="0"/>
  <sheetData>
    <row r="1" spans="1:6" ht="15.75" customHeight="1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34</v>
      </c>
      <c r="B2" s="34">
        <v>1.7746322033898307</v>
      </c>
      <c r="C2" s="34">
        <v>1.7746322033898307</v>
      </c>
      <c r="D2" s="34">
        <v>6.0171711864406792</v>
      </c>
      <c r="E2" s="34">
        <v>5.7953669491525437</v>
      </c>
      <c r="F2" s="34">
        <v>2.0241991525423733</v>
      </c>
    </row>
    <row r="3" spans="1:6" ht="15.75" customHeight="1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Ruth</cp:lastModifiedBy>
  <dcterms:created xsi:type="dcterms:W3CDTF">2017-09-18T01:26:57Z</dcterms:created>
  <dcterms:modified xsi:type="dcterms:W3CDTF">2017-11-09T04:38:00Z</dcterms:modified>
</cp:coreProperties>
</file>