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76B0648-3977-4D00-B65A-058E9AA6611A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<sst xmlns="http://schemas.openxmlformats.org/spreadsheetml/2006/main" count="1114" uniqueCount="272">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</sst>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0.371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2.758E-2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0.29309000000000002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0.58313999999999988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0.22646000000000002</v>
      </c>
      <c r="C3" s="26">
        <f>frac_mam_1_5months * 2.6</f>
        <v>0.22646000000000002</v>
      </c>
      <c r="D3" s="26">
        <f>frac_mam_6_11months * 2.6</f>
        <v>0.14091999999999999</v>
      </c>
      <c r="E3" s="26">
        <f>frac_mam_12_23months * 2.6</f>
        <v>0.15236000000000002</v>
      </c>
      <c r="F3" s="26">
        <f>frac_mam_24_59months * 2.6</f>
        <v>0.12194000000000002</v>
      </c>
    </row>
    <row r="4" spans="1:6" ht="15.75" customHeight="1" x14ac:dyDescent="0.25">
      <c r="A4" s="3" t="s">
        <v>66</v>
      </c>
      <c r="B4" s="26">
        <f>frac_sam_1month * 2.6</f>
        <v>0.10062</v>
      </c>
      <c r="C4" s="26">
        <f>frac_sam_1_5months * 2.6</f>
        <v>0.10062</v>
      </c>
      <c r="D4" s="26">
        <f>frac_sam_6_11months * 2.6</f>
        <v>8.5662199999999994E-3</v>
      </c>
      <c r="E4" s="26">
        <f>frac_sam_12_23months * 2.6</f>
        <v>5.6939999999999998E-2</v>
      </c>
      <c r="F4" s="26">
        <f>frac_sam_24_59months * 2.6</f>
        <v>2.1363940000000005E-2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0.371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0.371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2.3852974352649898</v>
      </c>
      <c r="D7" s="93">
        <f>diarrhoea_1_5mo</f>
        <v>2.3146142467800002</v>
      </c>
      <c r="E7" s="93">
        <f>diarrhoea_6_11mo</f>
        <v>2.3146142467800002</v>
      </c>
      <c r="F7" s="93">
        <f>diarrhoea_12_23mo</f>
        <v>1.6670658655599999</v>
      </c>
      <c r="G7" s="93">
        <f>diarrhoea_24_59mo</f>
        <v>1.6670658655599999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2.3852974352649898</v>
      </c>
      <c r="D12" s="93">
        <f>diarrhoea_1_5mo</f>
        <v>2.3146142467800002</v>
      </c>
      <c r="E12" s="93">
        <f>diarrhoea_6_11mo</f>
        <v>2.3146142467800002</v>
      </c>
      <c r="F12" s="93">
        <f>diarrhoea_12_23mo</f>
        <v>1.6670658655599999</v>
      </c>
      <c r="G12" s="93">
        <f>diarrhoea_24_59mo</f>
        <v>1.6670658655599999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965500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1132418.4846352334</v>
      </c>
      <c r="I2" s="22">
        <f>G2-H2</f>
        <v>13931581.515364766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951003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1115415.200562984</v>
      </c>
      <c r="I3" s="22">
        <f t="shared" ref="I3:I15" si="3">G3-H3</f>
        <v>14063584.799437016</v>
      </c>
    </row>
    <row r="4" spans="1:9" ht="15.75" customHeight="1" x14ac:dyDescent="0.25">
      <c r="A4" s="92">
        <f t="shared" si="2"/>
        <v>2021</v>
      </c>
      <c r="B4" s="74">
        <v>942657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1105626.3194933145</v>
      </c>
      <c r="I4" s="22">
        <f t="shared" si="3"/>
        <v>14175373.680506686</v>
      </c>
    </row>
    <row r="5" spans="1:9" ht="15.75" customHeight="1" x14ac:dyDescent="0.25">
      <c r="A5" s="92">
        <f t="shared" si="2"/>
        <v>2022</v>
      </c>
      <c r="B5" s="74">
        <v>935096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1096758.1515364766</v>
      </c>
      <c r="I5" s="22">
        <f t="shared" si="3"/>
        <v>14273241.848463524</v>
      </c>
    </row>
    <row r="6" spans="1:9" ht="15.75" customHeight="1" x14ac:dyDescent="0.25">
      <c r="A6" s="92" t="str">
        <f t="shared" si="2"/>
        <v/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 t="str">
        <f t="shared" si="2"/>
        <v/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 t="str">
        <f t="shared" si="2"/>
        <v/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 t="str">
        <f t="shared" si="2"/>
        <v/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 t="str">
        <f t="shared" si="2"/>
        <v/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 t="str">
        <f t="shared" si="2"/>
        <v/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 t="str">
        <f t="shared" si="2"/>
        <v/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6.2E-2</v>
      </c>
      <c r="G5" s="121">
        <f>food_insecure</f>
        <v>6.2E-2</v>
      </c>
      <c r="H5" s="121">
        <f>food_insecure</f>
        <v>6.2E-2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6.2E-2</v>
      </c>
      <c r="G7" s="121">
        <f>food_insecure</f>
        <v>6.2E-2</v>
      </c>
      <c r="H7" s="121">
        <f>food_insecure</f>
        <v>6.2E-2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0.75709999999999988</v>
      </c>
      <c r="D2" s="77">
        <v>0.75709999999999988</v>
      </c>
      <c r="E2" s="77">
        <v>0.65450000000000008</v>
      </c>
      <c r="F2" s="77">
        <v>0.39950000000000002</v>
      </c>
      <c r="G2" s="77">
        <v>0.27639999999999998</v>
      </c>
    </row>
    <row r="3" spans="1:15" ht="15.75" customHeight="1" x14ac:dyDescent="0.25">
      <c r="A3" s="5"/>
      <c r="B3" s="11" t="s">
        <v>118</v>
      </c>
      <c r="C3" s="77">
        <v>0.1641</v>
      </c>
      <c r="D3" s="77">
        <v>0.1641</v>
      </c>
      <c r="E3" s="77">
        <v>0.20449999999999999</v>
      </c>
      <c r="F3" s="77">
        <v>0.35749999999999998</v>
      </c>
      <c r="G3" s="77">
        <v>0.36030000000000001</v>
      </c>
    </row>
    <row r="4" spans="1:15" ht="15.75" customHeight="1" x14ac:dyDescent="0.25">
      <c r="A4" s="5"/>
      <c r="B4" s="11" t="s">
        <v>116</v>
      </c>
      <c r="C4" s="78">
        <v>5.3499999999999999E-2</v>
      </c>
      <c r="D4" s="78">
        <v>5.3499999999999999E-2</v>
      </c>
      <c r="E4" s="78">
        <v>0.10210000000000001</v>
      </c>
      <c r="F4" s="78">
        <v>0.16589999999999999</v>
      </c>
      <c r="G4" s="78">
        <v>0.26229999999999998</v>
      </c>
    </row>
    <row r="5" spans="1:15" ht="15.75" customHeight="1" x14ac:dyDescent="0.25">
      <c r="A5" s="5"/>
      <c r="B5" s="11" t="s">
        <v>119</v>
      </c>
      <c r="C5" s="78">
        <v>2.53E-2</v>
      </c>
      <c r="D5" s="78">
        <v>2.53E-2</v>
      </c>
      <c r="E5" s="78">
        <v>3.8800000000000001E-2</v>
      </c>
      <c r="F5" s="78">
        <v>7.7100000000000002E-2</v>
      </c>
      <c r="G5" s="78">
        <v>0.10099999999999999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0.68200000000000005</v>
      </c>
      <c r="D8" s="77">
        <v>0.68200000000000005</v>
      </c>
      <c r="E8" s="77">
        <v>0.67930000000000001</v>
      </c>
      <c r="F8" s="77">
        <v>0.67599999999999993</v>
      </c>
      <c r="G8" s="77">
        <v>0.70150000000000001</v>
      </c>
    </row>
    <row r="9" spans="1:15" ht="15.75" customHeight="1" x14ac:dyDescent="0.25">
      <c r="B9" s="7" t="s">
        <v>121</v>
      </c>
      <c r="C9" s="77">
        <v>0.19219999999999998</v>
      </c>
      <c r="D9" s="77">
        <v>0.19219999999999998</v>
      </c>
      <c r="E9" s="77">
        <v>0.26329999999999998</v>
      </c>
      <c r="F9" s="77">
        <v>0.24350000000000002</v>
      </c>
      <c r="G9" s="77">
        <v>0.24340000000000001</v>
      </c>
    </row>
    <row r="10" spans="1:15" ht="15.75" customHeight="1" x14ac:dyDescent="0.25">
      <c r="B10" s="7" t="s">
        <v>122</v>
      </c>
      <c r="C10" s="78">
        <v>8.7100000000000011E-2</v>
      </c>
      <c r="D10" s="78">
        <v>8.7100000000000011E-2</v>
      </c>
      <c r="E10" s="78">
        <v>5.4199999999999998E-2</v>
      </c>
      <c r="F10" s="78">
        <v>5.8600000000000006E-2</v>
      </c>
      <c r="G10" s="78">
        <v>4.6900000000000004E-2</v>
      </c>
    </row>
    <row r="11" spans="1:15" ht="15.75" customHeight="1" x14ac:dyDescent="0.25">
      <c r="B11" s="7" t="s">
        <v>123</v>
      </c>
      <c r="C11" s="78">
        <v>3.8699999999999998E-2</v>
      </c>
      <c r="D11" s="78">
        <v>3.8699999999999998E-2</v>
      </c>
      <c r="E11" s="78">
        <v>3.2946999999999998E-3</v>
      </c>
      <c r="F11" s="78">
        <v>2.1899999999999999E-2</v>
      </c>
      <c r="G11" s="78">
        <v>8.2169000000000009E-3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0.53799999999999992</v>
      </c>
      <c r="I14" s="80">
        <v>0.53799999999999992</v>
      </c>
      <c r="J14" s="80">
        <v>0.53799999999999992</v>
      </c>
      <c r="K14" s="80">
        <v>0.53799999999999992</v>
      </c>
      <c r="L14" s="80">
        <v>0.46497999999999995</v>
      </c>
      <c r="M14" s="80">
        <v>0.46497999999999995</v>
      </c>
      <c r="N14" s="80">
        <v>0.46497999999999995</v>
      </c>
      <c r="O14" s="80">
        <v>0.46497999999999995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0.28780802792673893</v>
      </c>
      <c r="I15" s="77">
        <f t="shared" si="0"/>
        <v>0.28780802792673893</v>
      </c>
      <c r="J15" s="77">
        <f t="shared" si="0"/>
        <v>0.28780802792673893</v>
      </c>
      <c r="K15" s="77">
        <f t="shared" si="0"/>
        <v>0.28780802792673893</v>
      </c>
      <c r="L15" s="77">
        <f t="shared" si="0"/>
        <v>0.24874531008434028</v>
      </c>
      <c r="M15" s="77">
        <f t="shared" si="0"/>
        <v>0.24874531008434028</v>
      </c>
      <c r="N15" s="77">
        <f t="shared" si="0"/>
        <v>0.24874531008434028</v>
      </c>
      <c r="O15" s="77">
        <f t="shared" si="0"/>
        <v>0.24874531008434028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0.49109999999999998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0.16170000000000001</v>
      </c>
      <c r="D3" s="78">
        <v>0.21379999999999999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0.13170000000000001</v>
      </c>
      <c r="D4" s="78">
        <v>0.27550000000000002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1.9600000000000062E-2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0.28899999999999998</v>
      </c>
      <c r="D2" s="28">
        <v>0.28970000000000001</v>
      </c>
      <c r="E2" s="28">
        <v>0.28949999999999998</v>
      </c>
      <c r="F2" s="28">
        <v>0.28949999999999998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6.7799999999999999E-2</v>
      </c>
      <c r="D4" s="28">
        <v>6.7600000000000007E-2</v>
      </c>
      <c r="E4" s="28">
        <v>6.7600000000000007E-2</v>
      </c>
      <c r="F4" s="28">
        <v>6.7600000000000007E-2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0.53799999999999992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0.46497999999999995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0.49109999999999998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48.6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41.58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58.02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4.0599999999999996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18.47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18.47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3.02</v>
      </c>
      <c r="E18" s="86" t="s">
        <v>201</v>
      </c>
    </row>
    <row r="19" spans="1:5" ht="15.75" customHeight="1" x14ac:dyDescent="0.25">
      <c r="A19" s="53" t="s">
        <v>174</v>
      </c>
      <c r="B19" s="85">
        <v>0.248</v>
      </c>
      <c r="C19" s="85">
        <f>(1-food_insecure)*0.95</f>
        <v>0.89109999999999989</v>
      </c>
      <c r="D19" s="86">
        <v>3.02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31.5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6.04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26.66</v>
      </c>
      <c r="E24" s="86" t="s">
        <v>201</v>
      </c>
    </row>
    <row r="25" spans="1:5" ht="15.75" customHeight="1" x14ac:dyDescent="0.25">
      <c r="A25" s="53" t="s">
        <v>87</v>
      </c>
      <c r="B25" s="85">
        <v>0.28300000000000003</v>
      </c>
      <c r="C25" s="85">
        <v>0.95</v>
      </c>
      <c r="D25" s="86">
        <v>26.65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6.13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26.66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0.86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74.97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198.98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198.98</v>
      </c>
      <c r="E31" s="86" t="s">
        <v>201</v>
      </c>
    </row>
    <row r="32" spans="1:5" ht="15.75" customHeight="1" x14ac:dyDescent="0.25">
      <c r="A32" s="53" t="s">
        <v>28</v>
      </c>
      <c r="B32" s="85">
        <v>0.89</v>
      </c>
      <c r="C32" s="85">
        <v>0.95</v>
      </c>
      <c r="D32" s="86">
        <v>0.72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0.42100000000000004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0.64300000000000002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0.20100000000000001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2.5099999999999998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2020-09-23T14:03:55Z</dcterms:modified>
</cp:coreProperties>
</file>