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6560" yWindow="460" windowWidth="16320" windowHeight="14260" tabRatio="500" firstSheet="2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>Sam</author>
    <author xml:space="preserve"> Janka Petravic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FeS 90+ from DHS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<sst xmlns="http://schemas.openxmlformats.org/spreadsheetml/2006/main" count="324" uniqueCount="81">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</sst>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  <xf numFmtId="165" fontId="14" fillId="0" borderId="0" xfId="0" applyNumberFormat="1" applyFont="1" applyFill="1" applyAlignment="1"/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5" fontId="0" fillId="0" borderId="0" xfId="9" applyNumberFormat="1" applyFont="1" applyFill="1"/>
    <xf numFmtId="165" fontId="4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6" borderId="0" xfId="0" applyNumberFormat="1" applyFill="1" applyBorder="1"/>
    <xf numFmtId="0" fontId="4" fillId="0" borderId="0" xfId="0" applyFont="1" applyAlignment="1">
      <alignment horizontal="right"/>
    </xf>
    <xf numFmtId="168" fontId="0" fillId="0" borderId="0" xfId="0" applyNumberFormat="1" applyFont="1" applyAlignment="1">
      <alignment horizontal="right"/>
    </xf>
    <xf numFmtId="168" fontId="3" fillId="6" borderId="0" xfId="0" applyNumberFormat="1" applyFont="1" applyFill="1" applyAlignment="1"/>
  </cellXfs>
  <cellStyles count="6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27">
        <v>330679</v>
      </c>
    </row>
    <row r="3" spans="1:2" ht="15.75" customHeight="1" x14ac:dyDescent="0.15">
      <c r="A3" s="5" t="s">
        <v>8</v>
      </c>
      <c r="B3" s="31">
        <v>53388.654589770274</v>
      </c>
    </row>
    <row r="4" spans="1:2" ht="15.75" customHeight="1" x14ac:dyDescent="0.15">
      <c r="A4" s="5" t="s">
        <v>9</v>
      </c>
      <c r="B4" s="32">
        <v>62773.657901275794</v>
      </c>
    </row>
    <row r="5" spans="1:2" ht="15.75" customHeight="1" x14ac:dyDescent="0.15">
      <c r="A5" s="5" t="s">
        <v>71</v>
      </c>
      <c r="B5" s="29">
        <v>1</v>
      </c>
    </row>
    <row r="6" spans="1:2" ht="15.75" customHeight="1" x14ac:dyDescent="0.15">
      <c r="A6" s="5" t="s">
        <v>70</v>
      </c>
      <c r="B6" s="28">
        <v>0.2</v>
      </c>
    </row>
    <row r="7" spans="1:2" ht="15.75" customHeight="1" x14ac:dyDescent="0.15">
      <c r="A7" s="5" t="s">
        <v>72</v>
      </c>
      <c r="B7" s="30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5" sqref="B2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6">
        <v>54420.276000000005</v>
      </c>
    </row>
    <row r="3" spans="1:2" ht="15.75" customHeight="1" x14ac:dyDescent="0.15">
      <c r="A3" s="4">
        <v>2018</v>
      </c>
      <c r="B3" s="16">
        <v>55451.94</v>
      </c>
    </row>
    <row r="4" spans="1:2" ht="15.75" customHeight="1" x14ac:dyDescent="0.15">
      <c r="A4" s="4">
        <v>2019</v>
      </c>
      <c r="B4" s="16">
        <v>56741.520000000004</v>
      </c>
    </row>
    <row r="5" spans="1:2" ht="15.75" customHeight="1" x14ac:dyDescent="0.15">
      <c r="A5" s="4">
        <v>2020</v>
      </c>
      <c r="B5" s="16">
        <v>57773.184000000001</v>
      </c>
    </row>
    <row r="6" spans="1:2" ht="15.75" customHeight="1" x14ac:dyDescent="0.15">
      <c r="A6" s="4">
        <v>2021</v>
      </c>
      <c r="B6" s="16">
        <v>58804.848000000005</v>
      </c>
    </row>
    <row r="7" spans="1:2" ht="15.75" customHeight="1" x14ac:dyDescent="0.15">
      <c r="A7" s="4">
        <v>2022</v>
      </c>
      <c r="B7" s="16">
        <v>60094.428</v>
      </c>
    </row>
    <row r="8" spans="1:2" ht="15.75" customHeight="1" x14ac:dyDescent="0.15">
      <c r="A8" s="4">
        <v>2023</v>
      </c>
      <c r="B8" s="16">
        <v>61384.008000000002</v>
      </c>
    </row>
    <row r="9" spans="1:2" ht="15.75" customHeight="1" x14ac:dyDescent="0.15">
      <c r="A9" s="4">
        <v>2024</v>
      </c>
      <c r="B9" s="16">
        <v>62415.672000000006</v>
      </c>
    </row>
    <row r="10" spans="1:2" ht="15.75" customHeight="1" x14ac:dyDescent="0.15">
      <c r="A10" s="4">
        <v>2025</v>
      </c>
      <c r="B10" s="16">
        <v>63963.168000000005</v>
      </c>
    </row>
    <row r="11" spans="1:2" ht="15.75" customHeight="1" x14ac:dyDescent="0.15">
      <c r="A11" s="4">
        <v>2026</v>
      </c>
      <c r="B11" s="16">
        <v>65252.748000000007</v>
      </c>
    </row>
    <row r="12" spans="1:2" ht="15.75" customHeight="1" x14ac:dyDescent="0.15">
      <c r="A12" s="4">
        <v>2027</v>
      </c>
      <c r="B12" s="16">
        <v>66542.328000000009</v>
      </c>
    </row>
    <row r="13" spans="1:2" ht="15.75" customHeight="1" x14ac:dyDescent="0.15">
      <c r="A13" s="4">
        <v>2028</v>
      </c>
      <c r="B13" s="16">
        <v>67831.90800000001</v>
      </c>
    </row>
    <row r="14" spans="1:2" ht="15.75" customHeight="1" x14ac:dyDescent="0.15">
      <c r="A14" s="4">
        <v>2029</v>
      </c>
      <c r="B14" s="16">
        <v>69379.40400000001</v>
      </c>
    </row>
    <row r="15" spans="1:2" ht="15.75" customHeight="1" x14ac:dyDescent="0.15">
      <c r="A15" s="4">
        <v>2030</v>
      </c>
      <c r="B15" s="16">
        <v>70668.983999999997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19">
        <v>0.9</v>
      </c>
      <c r="C2" s="19">
        <v>1</v>
      </c>
      <c r="D2" s="19">
        <v>0.4</v>
      </c>
      <c r="E2" s="5"/>
      <c r="F2" s="14"/>
      <c r="G2" s="5"/>
    </row>
    <row r="3" spans="1:7" ht="15.75" customHeight="1" x14ac:dyDescent="0.15">
      <c r="A3" s="5" t="s">
        <v>75</v>
      </c>
      <c r="B3" s="19">
        <v>0.1835</v>
      </c>
      <c r="C3" s="19">
        <v>0.95</v>
      </c>
      <c r="D3" s="19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0">
        <v>48</v>
      </c>
      <c r="E4" s="5"/>
      <c r="F4" s="14"/>
      <c r="G4" s="5"/>
    </row>
    <row r="5" spans="1:7" ht="15.75" customHeight="1" x14ac:dyDescent="0.15">
      <c r="A5" s="5" t="s">
        <v>74</v>
      </c>
      <c r="B5" s="38">
        <v>3.7444451324998344E-2</v>
      </c>
      <c r="C5" s="19">
        <v>0.95</v>
      </c>
      <c r="D5" s="19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0">
        <v>25</v>
      </c>
    </row>
    <row r="7" spans="1:7" ht="15.75" customHeight="1" x14ac:dyDescent="0.15">
      <c r="A7" t="s">
        <v>79</v>
      </c>
      <c r="B7" s="19">
        <v>0.78400000000000003</v>
      </c>
      <c r="C7" s="19">
        <v>0.95</v>
      </c>
      <c r="D7" s="19">
        <v>3.42</v>
      </c>
      <c r="E7" s="5"/>
      <c r="F7" s="14"/>
      <c r="G7" s="5"/>
    </row>
    <row r="8" spans="1:7" ht="15.75" customHeight="1" x14ac:dyDescent="0.15">
      <c r="A8" s="5" t="s">
        <v>80</v>
      </c>
      <c r="B8" s="19">
        <v>0</v>
      </c>
      <c r="C8" s="21">
        <v>0.95</v>
      </c>
      <c r="D8" s="19">
        <v>0.34799999999999998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</v>
      </c>
      <c r="E4" s="4">
        <f>demographics!$B$6</f>
        <v>0.2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</v>
      </c>
      <c r="D3" s="15">
        <f>demographics!$B$5 * 'Interventions target population'!$G$6</f>
        <v>0.2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8"/>
      <c r="D6" s="18"/>
      <c r="E6" s="18"/>
      <c r="F6" s="15"/>
    </row>
    <row r="7" spans="1:6" ht="15.75" customHeight="1" x14ac:dyDescent="0.15">
      <c r="C7" s="18"/>
      <c r="D7" s="18"/>
      <c r="E7" s="18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33">
        <v>23</v>
      </c>
      <c r="B2" s="33">
        <v>38</v>
      </c>
      <c r="C2" s="33">
        <v>56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22" sqref="D22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2">
        <f>(1-_xlfn.NORM.DIST(_xlfn.NORM.INV(SUM(C4:C5)/100, 0, 1) + 1, 0, 1, TRUE)) * 100</f>
        <v>53.346524421568532</v>
      </c>
      <c r="D2" s="22">
        <f t="shared" ref="D2:G2" si="0">(1-_xlfn.NORM.DIST(_xlfn.NORM.INV(SUM(D4:D5)/100, 0, 1) + 1, 0, 1, TRUE)) * 100</f>
        <v>53.346524421568532</v>
      </c>
      <c r="E2" s="22">
        <f t="shared" si="0"/>
        <v>43.21197923344905</v>
      </c>
      <c r="F2" s="22">
        <f t="shared" si="0"/>
        <v>22.904820482173971</v>
      </c>
      <c r="G2" s="22">
        <f t="shared" si="0"/>
        <v>21.839457279977402</v>
      </c>
    </row>
    <row r="3" spans="1:7" ht="15.75" customHeight="1" x14ac:dyDescent="0.15">
      <c r="B3" s="5" t="s">
        <v>29</v>
      </c>
      <c r="C3" s="22">
        <f xml:space="preserve"> _xlfn.NORM.DIST(_xlfn.NORM.INV(SUM(C4:C5)/100,0,1)+1, 0, 1, TRUE)*100 - _xlfn.SUM(C4:C5)</f>
        <v>32.734870927268673</v>
      </c>
      <c r="D3" s="22">
        <f t="shared" ref="D3:G3" si="1" xml:space="preserve"> _xlfn.NORM.DIST(_xlfn.NORM.INV(SUM(D4:D5)/100,0,1)+1, 0, 1, TRUE)*100 - _xlfn.SUM(D4:D5)</f>
        <v>32.734870927268673</v>
      </c>
      <c r="E3" s="22">
        <f t="shared" si="1"/>
        <v>36.433369603760255</v>
      </c>
      <c r="F3" s="22">
        <f t="shared" si="1"/>
        <v>37.275412075965555</v>
      </c>
      <c r="G3" s="22">
        <f t="shared" si="1"/>
        <v>36.959379929324918</v>
      </c>
    </row>
    <row r="4" spans="1:7" ht="15.75" customHeight="1" x14ac:dyDescent="0.15">
      <c r="B4" s="5" t="s">
        <v>32</v>
      </c>
      <c r="C4" s="35">
        <v>9.1613396938978351</v>
      </c>
      <c r="D4" s="35">
        <v>9.1613396938978351</v>
      </c>
      <c r="E4" s="35">
        <v>14.408069966209503</v>
      </c>
      <c r="F4" s="35">
        <v>26.065066587159613</v>
      </c>
      <c r="G4" s="35">
        <v>27.312017491552375</v>
      </c>
    </row>
    <row r="5" spans="1:7" ht="15.75" customHeight="1" x14ac:dyDescent="0.15">
      <c r="B5" s="5" t="s">
        <v>33</v>
      </c>
      <c r="C5" s="35">
        <v>4.7572649572649572</v>
      </c>
      <c r="D5" s="35">
        <v>4.7572649572649572</v>
      </c>
      <c r="E5" s="35">
        <v>5.9465811965811968</v>
      </c>
      <c r="F5" s="35">
        <v>13.754700854700856</v>
      </c>
      <c r="G5" s="35">
        <v>13.889145299145298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24">
        <v>86.109803921568627</v>
      </c>
      <c r="D10" s="25">
        <v>67.61359477124185</v>
      </c>
      <c r="E10" s="24">
        <v>1.9901960784313726</v>
      </c>
      <c r="F10" s="36">
        <v>0</v>
      </c>
      <c r="G10" s="7">
        <v>0</v>
      </c>
    </row>
    <row r="11" spans="1:7" ht="15.75" customHeight="1" x14ac:dyDescent="0.15">
      <c r="B11" s="5" t="s">
        <v>46</v>
      </c>
      <c r="C11" s="24">
        <v>13.890196078431375</v>
      </c>
      <c r="D11" s="25">
        <v>28.807058823529413</v>
      </c>
      <c r="E11" s="24">
        <v>4.9068627450980395</v>
      </c>
      <c r="F11" s="7">
        <v>0.15098039215686276</v>
      </c>
      <c r="G11" s="7">
        <v>0</v>
      </c>
    </row>
    <row r="12" spans="1:7" ht="15.75" customHeight="1" x14ac:dyDescent="0.15">
      <c r="B12" s="5" t="s">
        <v>47</v>
      </c>
      <c r="C12" s="24">
        <v>0</v>
      </c>
      <c r="D12" s="26">
        <v>3.5836166924265891</v>
      </c>
      <c r="E12" s="24">
        <v>92.827047913446677</v>
      </c>
      <c r="F12" s="7">
        <v>71.542812982998456</v>
      </c>
      <c r="G12" s="7">
        <v>0</v>
      </c>
    </row>
    <row r="13" spans="1:7" ht="15.75" customHeight="1" x14ac:dyDescent="0.15">
      <c r="B13" s="5" t="s">
        <v>48</v>
      </c>
      <c r="C13" s="24">
        <v>0</v>
      </c>
      <c r="D13" s="26">
        <v>-4.2702871978521628E-3</v>
      </c>
      <c r="E13" s="24">
        <v>0.27589326302391104</v>
      </c>
      <c r="F13" s="7">
        <v>28.30620662484468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4" sqref="E14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4">
        <v>1.9255813953488372E-2</v>
      </c>
      <c r="B2" s="34">
        <v>0.10056976744186048</v>
      </c>
      <c r="C2" s="34">
        <v>0.16691860465116282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7">
        <v>1.3954372881355932</v>
      </c>
      <c r="C2" s="37">
        <v>1.3954372881355932</v>
      </c>
      <c r="D2" s="37">
        <v>4.7314508474576265</v>
      </c>
      <c r="E2" s="37">
        <v>4.5570406779661008</v>
      </c>
      <c r="F2" s="37">
        <v>1.5916779661016949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2017-09-22T03:19:36Z</dcterms:modified>
</cp:coreProperties>
</file>