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10400" yWindow="460" windowWidth="15200" windowHeight="14260" tabRatio="500" firstSheet="2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<sst xmlns="http://schemas.openxmlformats.org/spreadsheetml/2006/main" count="324" uniqueCount="81">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</sst>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 applyFont="1" applyAlignment="1"/>
    <xf numFmtId="168" fontId="0" fillId="0" borderId="0" xfId="0" applyNumberFormat="1" applyFont="1" applyAlignment="1">
      <alignment horizontal="right"/>
    </xf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170818</v>
      </c>
    </row>
    <row r="3" spans="1:2" ht="15.75" customHeight="1" x14ac:dyDescent="0.15">
      <c r="A3" s="5" t="s">
        <v>8</v>
      </c>
      <c r="B3" s="24">
        <v>47890.177178531521</v>
      </c>
    </row>
    <row r="4" spans="1:2" ht="15.75" customHeight="1" x14ac:dyDescent="0.15">
      <c r="A4" s="5" t="s">
        <v>9</v>
      </c>
      <c r="B4" s="25">
        <v>56308.622536681134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0.28999999999999998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48815.694000000003</v>
      </c>
    </row>
    <row r="3" spans="1:2" ht="15.75" customHeight="1" x14ac:dyDescent="0.15">
      <c r="A3" s="4">
        <v>2018</v>
      </c>
      <c r="B3" s="17">
        <v>49741.11</v>
      </c>
    </row>
    <row r="4" spans="1:2" ht="15.75" customHeight="1" x14ac:dyDescent="0.15">
      <c r="A4" s="4">
        <v>2019</v>
      </c>
      <c r="B4" s="17">
        <v>50897.88</v>
      </c>
    </row>
    <row r="5" spans="1:2" ht="15.75" customHeight="1" x14ac:dyDescent="0.15">
      <c r="A5" s="4">
        <v>2020</v>
      </c>
      <c r="B5" s="17">
        <v>51823.296000000002</v>
      </c>
    </row>
    <row r="6" spans="1:2" ht="15.75" customHeight="1" x14ac:dyDescent="0.15">
      <c r="A6" s="4">
        <v>2021</v>
      </c>
      <c r="B6" s="17">
        <v>52748.712</v>
      </c>
    </row>
    <row r="7" spans="1:2" ht="15.75" customHeight="1" x14ac:dyDescent="0.15">
      <c r="A7" s="4">
        <v>2022</v>
      </c>
      <c r="B7" s="17">
        <v>53905.482000000004</v>
      </c>
    </row>
    <row r="8" spans="1:2" ht="15.75" customHeight="1" x14ac:dyDescent="0.15">
      <c r="A8" s="4">
        <v>2023</v>
      </c>
      <c r="B8" s="17">
        <v>55062.252</v>
      </c>
    </row>
    <row r="9" spans="1:2" ht="15.75" customHeight="1" x14ac:dyDescent="0.15">
      <c r="A9" s="4">
        <v>2024</v>
      </c>
      <c r="B9" s="17">
        <v>55987.667999999998</v>
      </c>
    </row>
    <row r="10" spans="1:2" ht="15.75" customHeight="1" x14ac:dyDescent="0.15">
      <c r="A10" s="4">
        <v>2025</v>
      </c>
      <c r="B10" s="17">
        <v>57375.792000000001</v>
      </c>
    </row>
    <row r="11" spans="1:2" ht="15.75" customHeight="1" x14ac:dyDescent="0.15">
      <c r="A11" s="4">
        <v>2026</v>
      </c>
      <c r="B11" s="17">
        <v>58532.561999999998</v>
      </c>
    </row>
    <row r="12" spans="1:2" ht="15.75" customHeight="1" x14ac:dyDescent="0.15">
      <c r="A12" s="4">
        <v>2027</v>
      </c>
      <c r="B12" s="17">
        <v>59689.332000000002</v>
      </c>
    </row>
    <row r="13" spans="1:2" ht="15.75" customHeight="1" x14ac:dyDescent="0.15">
      <c r="A13" s="4">
        <v>2028</v>
      </c>
      <c r="B13" s="17">
        <v>60846.101999999999</v>
      </c>
    </row>
    <row r="14" spans="1:2" ht="15.75" customHeight="1" x14ac:dyDescent="0.15">
      <c r="A14" s="4">
        <v>2029</v>
      </c>
      <c r="B14" s="17">
        <v>62234.226000000002</v>
      </c>
    </row>
    <row r="15" spans="1:2" ht="15.75" customHeight="1" x14ac:dyDescent="0.15">
      <c r="A15" s="4">
        <v>2030</v>
      </c>
      <c r="B15" s="17">
        <v>63390.995999999999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0.94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0.65249999999999997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0.79220000000000002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0.82099999999999995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0.375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0.28999999999999998</v>
      </c>
      <c r="E4" s="4">
        <f>demographics!$B$6</f>
        <v>0.28999999999999998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0.28999999999999998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0.28999999999999998</v>
      </c>
      <c r="D3" s="15">
        <f>demographics!$B$5 * 'Interventions target population'!$G$6</f>
        <v>0.28999999999999998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30</v>
      </c>
      <c r="B2" s="29">
        <v>46</v>
      </c>
      <c r="C2" s="29">
        <v>65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9" sqref="C19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>
        <f>(1-_xlfn.NORM.DIST(_xlfn.NORM.INV(SUM(C4:C5)/100, 0, 1) + 1, 0, 1, TRUE)) * 100</f>
        <v>49.641868684770785</v>
      </c>
      <c r="D2">
        <f t="shared" ref="D2:G2" si="0">(1-_xlfn.NORM.DIST(_xlfn.NORM.INV(SUM(D4:D5)/100, 0, 1) + 1, 0, 1, TRUE)) * 100</f>
        <v>49.641868684770785</v>
      </c>
      <c r="E2">
        <f t="shared" si="0"/>
        <v>39.042869640818708</v>
      </c>
      <c r="F2">
        <f t="shared" si="0"/>
        <v>18.408199734035101</v>
      </c>
      <c r="G2">
        <f t="shared" si="0"/>
        <v>17.359299662804318</v>
      </c>
    </row>
    <row r="3" spans="1:7" ht="15.75" customHeight="1" x14ac:dyDescent="0.15">
      <c r="B3" s="5" t="s">
        <v>29</v>
      </c>
      <c r="C3">
        <f xml:space="preserve"> _xlfn.NORM.DIST(_xlfn.NORM.INV(SUM(C4:C5)/100,0,1)+1, 0, 1, TRUE)*100 - _xlfn.SUM(C4:C5)</f>
        <v>34.274410384996656</v>
      </c>
      <c r="D3">
        <f t="shared" ref="D3:G3" si="1" xml:space="preserve"> _xlfn.NORM.DIST(_xlfn.NORM.INV(SUM(D4:D5)/100,0,1)+1, 0, 1, TRUE)*100 - _xlfn.SUM(D4:D5)</f>
        <v>34.274410384996656</v>
      </c>
      <c r="E3">
        <f t="shared" si="1"/>
        <v>37.436200126623149</v>
      </c>
      <c r="F3">
        <f t="shared" si="1"/>
        <v>35.577846777592796</v>
      </c>
      <c r="G3">
        <f t="shared" si="1"/>
        <v>35.030467779056146</v>
      </c>
    </row>
    <row r="4" spans="1:7" ht="15.75" customHeight="1" x14ac:dyDescent="0.15">
      <c r="B4" s="5" t="s">
        <v>32</v>
      </c>
      <c r="C4" s="31">
        <v>9.9897038362154653</v>
      </c>
      <c r="D4" s="31">
        <v>9.9897038362154653</v>
      </c>
      <c r="E4" s="31">
        <v>15.903408865036772</v>
      </c>
      <c r="F4" s="31">
        <v>28.394295368713973</v>
      </c>
      <c r="G4" s="31">
        <v>29.818352216259193</v>
      </c>
    </row>
    <row r="5" spans="1:7" ht="15.75" customHeight="1" x14ac:dyDescent="0.15">
      <c r="B5" s="5" t="s">
        <v>33</v>
      </c>
      <c r="C5" s="31">
        <v>6.0940170940170937</v>
      </c>
      <c r="D5" s="31">
        <v>6.0940170940170937</v>
      </c>
      <c r="E5" s="31">
        <v>7.6175213675213671</v>
      </c>
      <c r="F5" s="31">
        <v>17.619658119658119</v>
      </c>
      <c r="G5" s="31">
        <v>17.791880341880344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84</v>
      </c>
      <c r="D10" s="32">
        <v>50.960000000000008</v>
      </c>
      <c r="E10" s="32">
        <v>1.4999999999999998</v>
      </c>
      <c r="F10">
        <v>0</v>
      </c>
      <c r="G10" s="7">
        <v>0</v>
      </c>
    </row>
    <row r="11" spans="1:7" ht="15.75" customHeight="1" x14ac:dyDescent="0.15">
      <c r="B11" s="5" t="s">
        <v>46</v>
      </c>
      <c r="C11" s="32">
        <v>4.3294117647058821</v>
      </c>
      <c r="D11" s="32">
        <v>8.9788235294117662</v>
      </c>
      <c r="E11" s="32">
        <v>1.5294117647058827</v>
      </c>
      <c r="F11" s="32">
        <v>4.7058823529411771E-2</v>
      </c>
      <c r="G11" s="7">
        <v>0</v>
      </c>
    </row>
    <row r="12" spans="1:7" ht="15.75" customHeight="1" x14ac:dyDescent="0.15">
      <c r="B12" s="5" t="s">
        <v>47</v>
      </c>
      <c r="C12" s="32">
        <v>6.1227202472952085</v>
      </c>
      <c r="D12" s="32">
        <v>29.557959814528594</v>
      </c>
      <c r="E12" s="32">
        <v>96.975255023183934</v>
      </c>
      <c r="F12" s="32">
        <v>76.111746522411124</v>
      </c>
      <c r="G12" s="7">
        <v>0</v>
      </c>
    </row>
    <row r="13" spans="1:7" ht="15.75" customHeight="1" x14ac:dyDescent="0.15">
      <c r="B13" s="5" t="s">
        <v>48</v>
      </c>
      <c r="C13" s="32">
        <v>5.5478679879989112</v>
      </c>
      <c r="D13" s="32">
        <v>10.503216656059628</v>
      </c>
      <c r="E13" s="32">
        <v>-4.6667878898161153E-3</v>
      </c>
      <c r="F13" s="32">
        <v>23.841194654059464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2.2251162790697675E-2</v>
      </c>
      <c r="B2" s="30">
        <v>0.11621395348837212</v>
      </c>
      <c r="C2" s="30">
        <v>0.19288372093023259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3">
        <v>1.2134237288135592</v>
      </c>
      <c r="C2" s="33">
        <v>1.2134237288135592</v>
      </c>
      <c r="D2" s="33">
        <v>4.1143050847457623</v>
      </c>
      <c r="E2" s="33">
        <v>3.9626440677966097</v>
      </c>
      <c r="F2" s="33">
        <v>1.3840677966101695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2017-09-22T03:22:22Z</dcterms:modified>
</cp:coreProperties>
</file>