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Tanzania application/Input sheets Tanzania/"/>
    </mc:Choice>
  </mc:AlternateContent>
  <bookViews>
    <workbookView xWindow="8500" yWindow="460" windowWidth="17100" windowHeight="14260" tabRatio="500" activeTab="4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5" l="1"/>
  <c r="F3" i="5"/>
  <c r="E3" i="5"/>
  <c r="D3" i="5"/>
  <c r="C3" i="5"/>
  <c r="G2" i="5"/>
  <c r="F2" i="5"/>
  <c r="E2" i="5"/>
  <c r="D2" i="5"/>
  <c r="C2" i="5"/>
  <c r="F13" i="5"/>
  <c r="E13" i="5"/>
  <c r="D13" i="5"/>
  <c r="G4" i="25"/>
  <c r="F4" i="25"/>
  <c r="E4" i="25"/>
  <c r="F4" i="24"/>
  <c r="G4" i="24"/>
  <c r="E4" i="24"/>
  <c r="G6" i="21"/>
  <c r="D3" i="22"/>
  <c r="C3" i="22"/>
  <c r="D4" i="21"/>
  <c r="E4" i="21"/>
</calcChain>
</file>

<file path=xl/comments1.xml><?xml version="1.0" encoding="utf-8"?>
<comments xmlns="http://schemas.openxmlformats.org/spreadsheetml/2006/main">
  <authors>
    <author>Janka Petravic</author>
    <author xml:space="preserve"> Janka Petravic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</t>
        </r>
      </text>
    </comment>
    <comment ref="B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National poverty lines; for WDI poverty line it is 0.466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lower values for all mortalities based on UN Inter-Agency Group for child mortality estimation.
UN IA GCME estimate: 18.8</t>
        </r>
      </text>
    </comment>
    <comment ref="B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 35.2</t>
        </r>
      </text>
    </comment>
    <comment ref="C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48.7</t>
        </r>
      </text>
    </commen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higher values 'recalculated across countries for consistency'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13.56</t>
        </r>
      </text>
    </comment>
    <comment ref="E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7.11</t>
        </r>
      </text>
    </comment>
    <comment ref="F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5.47</t>
        </r>
      </text>
    </comment>
    <comment ref="G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1.97</t>
        </r>
      </text>
    </comment>
    <comment ref="D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4.01</t>
        </r>
      </text>
    </comment>
    <comment ref="E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2.84</t>
        </r>
      </text>
    </comment>
    <comment ref="F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1.49</t>
        </r>
      </text>
    </comment>
    <comment ref="G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0.79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&amp; DHS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</authors>
  <commentLis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also BCG coverage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D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A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A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Cochrane review - not finished; no who guidelines.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child 6-59, per year, rescaled from unit cost for total population per person per year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D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A7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new version of LiST: 0.15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E2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</commentList>
</comments>
</file>

<file path=xl/comments10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sharedStrings.xml><?xml version="1.0" encoding="utf-8"?>
<sst xmlns="http://schemas.openxmlformats.org/spreadsheetml/2006/main" count="324" uniqueCount="81">
  <si>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</si>
  <si>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</si>
  <si>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</si>
  <si>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</si>
  <si>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</si>
  <si>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</si>
  <si>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</si>
  <si>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</si>
  <si>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</si>
  <si>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</si>
  <si>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</si>
  <si>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</si>
  <si>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</si>
  <si>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</si>
  <si>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</si>
  <si>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</si>
  <si>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</si>
  <si>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</si>
  <si>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</si>
  <si>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</si>
  <si>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</si>
  <si>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</si>
  <si>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</si>
  <si>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</si>
  <si>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</si>
  <si>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</si>
  <si>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</si>
  <si>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</si>
  <si>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</si>
  <si>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</si>
  <si>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</si>
  <si>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</si>
  <si>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</si>
  <si>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</si>
  <si>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</si>
  <si>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</si>
  <si>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</si>
  <si>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</si>
  <si>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</si>
  <si>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</si>
  <si>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</si>
  <si>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</si>
  <si>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</si>
  <si>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</si>
  <si>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</si>
  <si>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</si>
  <si>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</si>
  <si>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</si>
  <si>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</si>
  <si>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</si>
  <si>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</si>
  <si>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</si>
  <si>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</si>
  <si>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</si>
  <si>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</si>
  <si>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</si>
  <si>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</si>
  <si>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</si>
  <si>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</si>
  <si>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</si>
  <si>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</si>
  <si>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</si>
  <si>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</si>
  <si>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</si>
  <si>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</si>
  <si>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</si>
  <si>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</si>
  <si>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</si>
  <si>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</si>
  <si>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</si>
  <si>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</si>
  <si>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</si>
  <si>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</si>
  <si>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</si>
  <si>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Breastfeeding promotion</t>
  </si>
  <si>
    <t>Complementary feeding education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</si>
  <si>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</si>
  <si>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</si>
  <si>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</si>
  <si>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</si>
  <si>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Vitamin A fortification of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</si>
</sst>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0.000"/>
    <numFmt numFmtId="167" formatCode="0.000%"/>
    <numFmt numFmtId="168" formatCode="0.0000"/>
  </numFmts>
  <fonts count="16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sz val="12"/>
      <color rgb="FF2E2E2E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0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165" fontId="12" fillId="0" borderId="0" xfId="9" applyNumberFormat="1" applyFont="1"/>
    <xf numFmtId="165" fontId="0" fillId="0" borderId="0" xfId="9" applyNumberFormat="1" applyFont="1"/>
    <xf numFmtId="0" fontId="3" fillId="0" borderId="0" xfId="0" applyNumberFormat="1" applyFont="1" applyAlignment="1"/>
    <xf numFmtId="4" fontId="3" fillId="0" borderId="0" xfId="0" applyNumberFormat="1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0" fillId="3" borderId="0" xfId="0" applyFont="1" applyFill="1" applyAlignment="1"/>
    <xf numFmtId="2" fontId="4" fillId="2" borderId="0" xfId="0" applyNumberFormat="1" applyFont="1" applyFill="1" applyAlignment="1">
      <alignment horizontal="right"/>
    </xf>
    <xf numFmtId="165" fontId="0" fillId="3" borderId="0" xfId="9" applyNumberFormat="1" applyFont="1" applyFill="1"/>
    <xf numFmtId="165" fontId="4" fillId="3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15" fillId="0" borderId="0" xfId="0" applyFont="1" applyAlignment="1"/>
    <xf numFmtId="167" fontId="3" fillId="0" borderId="0" xfId="0" applyNumberFormat="1" applyFont="1" applyAlignment="1"/>
    <xf numFmtId="2" fontId="0" fillId="0" borderId="0" xfId="0" applyNumberFormat="1"/>
    <xf numFmtId="2" fontId="0" fillId="0" borderId="0" xfId="0" applyNumberFormat="1" applyBorder="1"/>
    <xf numFmtId="0" fontId="0" fillId="0" borderId="0" xfId="0" applyBorder="1"/>
    <xf numFmtId="168" fontId="0" fillId="0" borderId="0" xfId="0" applyNumberFormat="1" applyFont="1" applyAlignment="1">
      <alignment horizontal="right"/>
    </xf>
    <xf numFmtId="2" fontId="0" fillId="0" borderId="0" xfId="0" applyNumberFormat="1" applyFont="1" applyAlignment="1"/>
  </cellXfs>
  <cellStyles count="58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D21" sqref="D21"/>
    </sheetView>
  </sheetViews>
  <sheetFormatPr baseColWidth="10" defaultColWidth="14.5" defaultRowHeight="15.75" customHeight="1" x14ac:dyDescent="0.15"/>
  <cols>
    <col min="1" max="1" width="32.6640625" customWidth="1"/>
  </cols>
  <sheetData>
    <row r="1" spans="1:2" ht="15.75" customHeight="1" x14ac:dyDescent="0.15">
      <c r="A1" s="1" t="s">
        <v>0</v>
      </c>
      <c r="B1" s="1" t="s">
        <v>3</v>
      </c>
    </row>
    <row r="2" spans="1:2" ht="15.75" customHeight="1" x14ac:dyDescent="0.2">
      <c r="A2" s="5" t="s">
        <v>4</v>
      </c>
      <c r="B2" s="16">
        <v>417036.38721313374</v>
      </c>
    </row>
    <row r="3" spans="1:2" ht="15.75" customHeight="1" x14ac:dyDescent="0.15">
      <c r="A3" s="5" t="s">
        <v>8</v>
      </c>
      <c r="B3" s="24">
        <v>69337.100824139532</v>
      </c>
    </row>
    <row r="4" spans="1:2" ht="15.75" customHeight="1" x14ac:dyDescent="0.15">
      <c r="A4" s="5" t="s">
        <v>9</v>
      </c>
      <c r="B4" s="25">
        <v>81525.625255872015</v>
      </c>
    </row>
    <row r="5" spans="1:2" ht="15.75" customHeight="1" x14ac:dyDescent="0.15">
      <c r="A5" s="5" t="s">
        <v>71</v>
      </c>
      <c r="B5" s="27">
        <v>1</v>
      </c>
    </row>
    <row r="6" spans="1:2" ht="15.75" customHeight="1" x14ac:dyDescent="0.15">
      <c r="A6" s="5" t="s">
        <v>70</v>
      </c>
      <c r="B6" s="26">
        <v>0.13</v>
      </c>
    </row>
    <row r="7" spans="1:2" ht="15.75" customHeight="1" x14ac:dyDescent="0.15">
      <c r="A7" s="5" t="s">
        <v>72</v>
      </c>
      <c r="B7" s="28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4" sqref="C24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2" t="s">
        <v>2</v>
      </c>
      <c r="B1" s="2" t="s">
        <v>5</v>
      </c>
    </row>
    <row r="2" spans="1:2" ht="15.75" customHeight="1" x14ac:dyDescent="0.15">
      <c r="A2" s="4">
        <v>2017</v>
      </c>
      <c r="B2" s="17">
        <v>70676.981999999989</v>
      </c>
    </row>
    <row r="3" spans="1:2" ht="15.75" customHeight="1" x14ac:dyDescent="0.15">
      <c r="A3" s="4">
        <v>2018</v>
      </c>
      <c r="B3" s="17">
        <v>72016.829999999987</v>
      </c>
    </row>
    <row r="4" spans="1:2" ht="15.75" customHeight="1" x14ac:dyDescent="0.15">
      <c r="A4" s="4">
        <v>2019</v>
      </c>
      <c r="B4" s="17">
        <v>73691.64</v>
      </c>
    </row>
    <row r="5" spans="1:2" ht="15.75" customHeight="1" x14ac:dyDescent="0.15">
      <c r="A5" s="4">
        <v>2020</v>
      </c>
      <c r="B5" s="17">
        <v>75031.487999999998</v>
      </c>
    </row>
    <row r="6" spans="1:2" ht="15.75" customHeight="1" x14ac:dyDescent="0.15">
      <c r="A6" s="4">
        <v>2021</v>
      </c>
      <c r="B6" s="17">
        <v>76371.335999999996</v>
      </c>
    </row>
    <row r="7" spans="1:2" ht="15.75" customHeight="1" x14ac:dyDescent="0.15">
      <c r="A7" s="4">
        <v>2022</v>
      </c>
      <c r="B7" s="17">
        <v>78046.145999999993</v>
      </c>
    </row>
    <row r="8" spans="1:2" ht="15.75" customHeight="1" x14ac:dyDescent="0.15">
      <c r="A8" s="4">
        <v>2023</v>
      </c>
      <c r="B8" s="17">
        <v>79720.955999999991</v>
      </c>
    </row>
    <row r="9" spans="1:2" ht="15.75" customHeight="1" x14ac:dyDescent="0.15">
      <c r="A9" s="4">
        <v>2024</v>
      </c>
      <c r="B9" s="17">
        <v>81060.803999999989</v>
      </c>
    </row>
    <row r="10" spans="1:2" ht="15.75" customHeight="1" x14ac:dyDescent="0.15">
      <c r="A10" s="4">
        <v>2025</v>
      </c>
      <c r="B10" s="17">
        <v>83070.575999999986</v>
      </c>
    </row>
    <row r="11" spans="1:2" ht="15.75" customHeight="1" x14ac:dyDescent="0.15">
      <c r="A11" s="4">
        <v>2026</v>
      </c>
      <c r="B11" s="17">
        <v>84745.385999999999</v>
      </c>
    </row>
    <row r="12" spans="1:2" ht="15.75" customHeight="1" x14ac:dyDescent="0.15">
      <c r="A12" s="4">
        <v>2027</v>
      </c>
      <c r="B12" s="17">
        <v>86420.195999999996</v>
      </c>
    </row>
    <row r="13" spans="1:2" ht="15.75" customHeight="1" x14ac:dyDescent="0.15">
      <c r="A13" s="4">
        <v>2028</v>
      </c>
      <c r="B13" s="17">
        <v>88095.005999999994</v>
      </c>
    </row>
    <row r="14" spans="1:2" ht="15.75" customHeight="1" x14ac:dyDescent="0.15">
      <c r="A14" s="4">
        <v>2029</v>
      </c>
      <c r="B14" s="17">
        <v>90104.777999999991</v>
      </c>
    </row>
    <row r="15" spans="1:2" ht="15.75" customHeight="1" x14ac:dyDescent="0.15">
      <c r="A15" s="4">
        <v>2030</v>
      </c>
      <c r="B15" s="17">
        <v>91779.587999999989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6</v>
      </c>
      <c r="C1" s="3" t="s">
        <v>7</v>
      </c>
    </row>
    <row r="2" spans="1:3" ht="15.75" customHeight="1" x14ac:dyDescent="0.2">
      <c r="A2" s="29">
        <v>24</v>
      </c>
      <c r="B2" s="29">
        <v>52</v>
      </c>
      <c r="C2" s="29">
        <v>88</v>
      </c>
    </row>
  </sheetData>
  <pageMargins left="0.75" right="0.75" top="1" bottom="1" header="0.5" footer="0.5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1" sqref="I21"/>
    </sheetView>
  </sheetViews>
  <sheetFormatPr baseColWidth="10" defaultColWidth="14.5" defaultRowHeight="15.75" customHeight="1" x14ac:dyDescent="0.15"/>
  <cols>
    <col min="1" max="1" width="27" customWidth="1"/>
  </cols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6">
        <v>2.7000000000000001E-3</v>
      </c>
      <c r="C2" s="5">
        <v>0</v>
      </c>
      <c r="D2" s="5">
        <v>0</v>
      </c>
      <c r="E2" s="5">
        <v>0</v>
      </c>
      <c r="F2" s="5">
        <v>0</v>
      </c>
    </row>
    <row r="3" spans="1:6" ht="15.75" customHeight="1" x14ac:dyDescent="0.15">
      <c r="A3" t="s">
        <v>21</v>
      </c>
      <c r="B3" s="6">
        <v>0.1966</v>
      </c>
      <c r="C3" s="5">
        <v>0</v>
      </c>
      <c r="D3" s="5">
        <v>0</v>
      </c>
      <c r="E3" s="5">
        <v>0</v>
      </c>
      <c r="F3" s="5">
        <v>0</v>
      </c>
    </row>
    <row r="4" spans="1:6" ht="15.75" customHeight="1" x14ac:dyDescent="0.15">
      <c r="A4" t="s">
        <v>22</v>
      </c>
      <c r="B4" s="6">
        <v>6.2100000000000002E-2</v>
      </c>
      <c r="C4" s="5">
        <v>0</v>
      </c>
      <c r="D4" s="5">
        <v>0</v>
      </c>
      <c r="E4" s="5">
        <v>0</v>
      </c>
      <c r="F4" s="5">
        <v>0</v>
      </c>
    </row>
    <row r="5" spans="1:6" ht="15.75" customHeight="1" x14ac:dyDescent="0.15">
      <c r="A5" t="s">
        <v>24</v>
      </c>
      <c r="B5" s="6">
        <v>0.29289999999999999</v>
      </c>
      <c r="C5" s="5">
        <v>0</v>
      </c>
      <c r="D5" s="5">
        <v>0</v>
      </c>
      <c r="E5" s="5">
        <v>0</v>
      </c>
      <c r="F5" s="5">
        <v>0</v>
      </c>
    </row>
    <row r="6" spans="1:6" ht="15.75" customHeight="1" x14ac:dyDescent="0.15">
      <c r="A6" t="s">
        <v>27</v>
      </c>
      <c r="B6" s="6">
        <v>0.24709999999999999</v>
      </c>
      <c r="C6" s="5">
        <v>0</v>
      </c>
      <c r="D6" s="5">
        <v>0</v>
      </c>
      <c r="E6" s="5">
        <v>0</v>
      </c>
      <c r="F6" s="5">
        <v>0</v>
      </c>
    </row>
    <row r="7" spans="1:6" ht="15.75" customHeight="1" x14ac:dyDescent="0.15">
      <c r="A7" t="s">
        <v>28</v>
      </c>
      <c r="B7" s="6">
        <v>4.7999999999999996E-3</v>
      </c>
      <c r="C7" s="5">
        <v>0</v>
      </c>
      <c r="D7" s="5">
        <v>0</v>
      </c>
      <c r="E7" s="5">
        <v>0</v>
      </c>
      <c r="F7" s="5">
        <v>0</v>
      </c>
    </row>
    <row r="8" spans="1:6" ht="15.75" customHeight="1" x14ac:dyDescent="0.15">
      <c r="A8" t="s">
        <v>30</v>
      </c>
      <c r="B8" s="6">
        <v>0.13200000000000001</v>
      </c>
      <c r="C8" s="5">
        <v>0</v>
      </c>
      <c r="D8" s="5">
        <v>0</v>
      </c>
      <c r="E8" s="5">
        <v>0</v>
      </c>
      <c r="F8" s="5">
        <v>0</v>
      </c>
    </row>
    <row r="9" spans="1:6" ht="15.75" customHeight="1" x14ac:dyDescent="0.15">
      <c r="A9" t="s">
        <v>31</v>
      </c>
      <c r="B9" s="6">
        <v>6.1800000000000001E-2</v>
      </c>
      <c r="C9" s="5">
        <v>0</v>
      </c>
      <c r="D9" s="5">
        <v>0</v>
      </c>
      <c r="E9" s="5">
        <v>0</v>
      </c>
      <c r="F9" s="5">
        <v>0</v>
      </c>
    </row>
    <row r="10" spans="1:6" ht="15.75" customHeight="1" x14ac:dyDescent="0.15">
      <c r="A10" t="s">
        <v>34</v>
      </c>
      <c r="B10" s="18">
        <v>0</v>
      </c>
      <c r="C10" s="6">
        <v>0.1368</v>
      </c>
      <c r="D10" s="6">
        <v>0.1368</v>
      </c>
      <c r="E10" s="6">
        <v>0.1368</v>
      </c>
      <c r="F10" s="6">
        <v>0.1368</v>
      </c>
    </row>
    <row r="11" spans="1:6" ht="15.75" customHeight="1" x14ac:dyDescent="0.15">
      <c r="A11" t="s">
        <v>36</v>
      </c>
      <c r="B11" s="18">
        <v>0</v>
      </c>
      <c r="C11" s="6">
        <v>0.20660000000000001</v>
      </c>
      <c r="D11" s="6">
        <v>0.20660000000000001</v>
      </c>
      <c r="E11" s="6">
        <v>0.20660000000000001</v>
      </c>
      <c r="F11" s="6">
        <v>0.20660000000000001</v>
      </c>
    </row>
    <row r="12" spans="1:6" ht="15.75" customHeight="1" x14ac:dyDescent="0.15">
      <c r="A12" t="s">
        <v>37</v>
      </c>
      <c r="B12" s="18">
        <v>0</v>
      </c>
      <c r="C12" s="6">
        <v>2.1100000000000001E-2</v>
      </c>
      <c r="D12" s="6">
        <v>2.1100000000000001E-2</v>
      </c>
      <c r="E12" s="6">
        <v>2.1100000000000001E-2</v>
      </c>
      <c r="F12" s="6">
        <v>2.1100000000000001E-2</v>
      </c>
    </row>
    <row r="13" spans="1:6" ht="15.75" customHeight="1" x14ac:dyDescent="0.15">
      <c r="A13" t="s">
        <v>38</v>
      </c>
      <c r="B13" s="5">
        <v>0</v>
      </c>
      <c r="C13" s="6">
        <v>7.4999999999999997E-3</v>
      </c>
      <c r="D13" s="6">
        <v>7.4999999999999997E-3</v>
      </c>
      <c r="E13" s="6">
        <v>7.4999999999999997E-3</v>
      </c>
      <c r="F13" s="6">
        <v>7.4999999999999997E-3</v>
      </c>
    </row>
    <row r="14" spans="1:6" ht="15.75" customHeight="1" x14ac:dyDescent="0.15">
      <c r="A14" t="s">
        <v>39</v>
      </c>
      <c r="B14" s="5">
        <v>0</v>
      </c>
      <c r="C14" s="6">
        <v>8.6199999999999999E-2</v>
      </c>
      <c r="D14" s="6">
        <v>8.6199999999999999E-2</v>
      </c>
      <c r="E14" s="6">
        <v>8.6199999999999999E-2</v>
      </c>
      <c r="F14" s="6">
        <v>8.6199999999999999E-2</v>
      </c>
    </row>
    <row r="15" spans="1:6" ht="15.75" customHeight="1" x14ac:dyDescent="0.15">
      <c r="A15" t="s">
        <v>40</v>
      </c>
      <c r="B15" s="5">
        <v>0</v>
      </c>
      <c r="C15" s="6">
        <v>2.86E-2</v>
      </c>
      <c r="D15" s="6">
        <v>2.86E-2</v>
      </c>
      <c r="E15" s="6">
        <v>2.86E-2</v>
      </c>
      <c r="F15" s="6">
        <v>2.86E-2</v>
      </c>
    </row>
    <row r="16" spans="1:6" ht="15.75" customHeight="1" x14ac:dyDescent="0.15">
      <c r="A16" t="s">
        <v>41</v>
      </c>
      <c r="B16" s="5">
        <v>0</v>
      </c>
      <c r="C16" s="6">
        <v>1.5299999999999999E-2</v>
      </c>
      <c r="D16" s="6">
        <v>1.5299999999999999E-2</v>
      </c>
      <c r="E16" s="6">
        <v>1.5299999999999999E-2</v>
      </c>
      <c r="F16" s="6">
        <v>1.5299999999999999E-2</v>
      </c>
    </row>
    <row r="17" spans="1:6" ht="15.75" customHeight="1" x14ac:dyDescent="0.15">
      <c r="A17" t="s">
        <v>42</v>
      </c>
      <c r="B17" s="5">
        <v>0</v>
      </c>
      <c r="C17" s="6">
        <v>0.13589999999999999</v>
      </c>
      <c r="D17" s="6">
        <v>0.13589999999999999</v>
      </c>
      <c r="E17" s="6">
        <v>0.13589999999999999</v>
      </c>
      <c r="F17" s="6">
        <v>0.13589999999999999</v>
      </c>
    </row>
    <row r="18" spans="1:6" ht="15.75" customHeight="1" x14ac:dyDescent="0.15">
      <c r="A18" t="s">
        <v>43</v>
      </c>
      <c r="B18" s="5">
        <v>0</v>
      </c>
      <c r="C18" s="6">
        <v>0.36199999999999999</v>
      </c>
      <c r="D18" s="6">
        <v>0.36199999999999999</v>
      </c>
      <c r="E18" s="6">
        <v>0.36199999999999999</v>
      </c>
      <c r="F18" s="6">
        <v>0.36199999999999999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6" sqref="C16"/>
    </sheetView>
  </sheetViews>
  <sheetFormatPr baseColWidth="10" defaultColWidth="14.5" defaultRowHeight="15.75" customHeight="1" x14ac:dyDescent="0.15"/>
  <sheetData>
    <row r="1" spans="1:7" ht="15.75" customHeight="1" x14ac:dyDescent="0.15">
      <c r="A1" s="5" t="s">
        <v>17</v>
      </c>
      <c r="B1" s="5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19</v>
      </c>
      <c r="B2" s="5" t="s">
        <v>20</v>
      </c>
      <c r="C2" s="35">
        <f>(1-_xlfn.NORM.DIST(_xlfn.NORM.INV(SUM(C4:C5)/100, 0, 1) + 1, 0, 1, TRUE)) * 100</f>
        <v>55.263980564227552</v>
      </c>
      <c r="D2" s="35">
        <f t="shared" ref="D2:G2" si="0">(1-_xlfn.NORM.DIST(_xlfn.NORM.INV(SUM(D4:D5)/100, 0, 1) + 1, 0, 1, TRUE)) * 100</f>
        <v>55.263980564227552</v>
      </c>
      <c r="E2" s="35">
        <f t="shared" si="0"/>
        <v>45.392550523372819</v>
      </c>
      <c r="F2" s="35">
        <f t="shared" si="0"/>
        <v>25.343223507921188</v>
      </c>
      <c r="G2" s="35">
        <f t="shared" si="0"/>
        <v>24.276525258041339</v>
      </c>
    </row>
    <row r="3" spans="1:7" ht="15.75" customHeight="1" x14ac:dyDescent="0.15">
      <c r="B3" s="5" t="s">
        <v>29</v>
      </c>
      <c r="C3" s="35">
        <f xml:space="preserve"> _xlfn.NORM.DIST(_xlfn.NORM.INV(SUM(C4:C5)/100,0,1)+1, 0, 1, TRUE)*100 - _xlfn.SUM(C4:C5)</f>
        <v>31.861310133446867</v>
      </c>
      <c r="D3" s="35">
        <f t="shared" ref="D3:G3" si="1" xml:space="preserve"> _xlfn.NORM.DIST(_xlfn.NORM.INV(SUM(D4:D5)/100,0,1)+1, 0, 1, TRUE)*100 - _xlfn.SUM(D4:D5)</f>
        <v>31.861310133446867</v>
      </c>
      <c r="E3" s="35">
        <f t="shared" si="1"/>
        <v>35.779397151045785</v>
      </c>
      <c r="F3" s="35">
        <f t="shared" si="1"/>
        <v>37.823491608357884</v>
      </c>
      <c r="G3" s="35">
        <f t="shared" si="1"/>
        <v>37.612399160563314</v>
      </c>
    </row>
    <row r="4" spans="1:7" ht="15.75" customHeight="1" x14ac:dyDescent="0.15">
      <c r="B4" s="5" t="s">
        <v>32</v>
      </c>
      <c r="C4" s="32">
        <v>8.7071879348042138</v>
      </c>
      <c r="D4" s="32">
        <v>8.7071879348042138</v>
      </c>
      <c r="E4" s="32">
        <v>13.618650616179689</v>
      </c>
      <c r="F4" s="32">
        <v>24.783712234148286</v>
      </c>
      <c r="G4" s="32">
        <v>25.943725154044927</v>
      </c>
    </row>
    <row r="5" spans="1:7" ht="15.75" customHeight="1" x14ac:dyDescent="0.15">
      <c r="B5" s="5" t="s">
        <v>33</v>
      </c>
      <c r="C5" s="32">
        <v>4.1675213675213669</v>
      </c>
      <c r="D5" s="32">
        <v>4.1675213675213669</v>
      </c>
      <c r="E5" s="32">
        <v>5.2094017094017087</v>
      </c>
      <c r="F5" s="32">
        <v>12.049572649572649</v>
      </c>
      <c r="G5" s="32">
        <v>12.167350427350426</v>
      </c>
    </row>
    <row r="6" spans="1:7" ht="15.75" customHeight="1" x14ac:dyDescent="0.15">
      <c r="A6" s="5" t="s">
        <v>35</v>
      </c>
      <c r="B6" s="5" t="s">
        <v>20</v>
      </c>
      <c r="C6" s="23">
        <v>45.300000000000004</v>
      </c>
      <c r="D6" s="23">
        <v>45.300000000000004</v>
      </c>
      <c r="E6" s="23">
        <v>46.424999999999997</v>
      </c>
      <c r="F6" s="23">
        <v>47.375</v>
      </c>
      <c r="G6" s="23">
        <v>48.515000000000001</v>
      </c>
    </row>
    <row r="7" spans="1:7" ht="15.75" customHeight="1" x14ac:dyDescent="0.15">
      <c r="B7" s="5" t="s">
        <v>29</v>
      </c>
      <c r="C7" s="23">
        <v>45.300000000000004</v>
      </c>
      <c r="D7" s="23">
        <v>45.300000000000004</v>
      </c>
      <c r="E7" s="23">
        <v>46.424999999999997</v>
      </c>
      <c r="F7" s="23">
        <v>47.375</v>
      </c>
      <c r="G7" s="23">
        <v>48.515000000000001</v>
      </c>
    </row>
    <row r="8" spans="1:7" ht="15.75" customHeight="1" x14ac:dyDescent="0.15">
      <c r="B8" s="5" t="s">
        <v>32</v>
      </c>
      <c r="C8" s="23">
        <v>5.4</v>
      </c>
      <c r="D8" s="23">
        <v>5.4</v>
      </c>
      <c r="E8" s="23">
        <v>5.55</v>
      </c>
      <c r="F8" s="23">
        <v>4.25</v>
      </c>
      <c r="G8" s="23">
        <v>2.2399999999999998</v>
      </c>
    </row>
    <row r="9" spans="1:7" ht="15.75" customHeight="1" x14ac:dyDescent="0.15">
      <c r="B9" s="5" t="s">
        <v>33</v>
      </c>
      <c r="C9" s="23">
        <v>4</v>
      </c>
      <c r="D9" s="23">
        <v>4</v>
      </c>
      <c r="E9" s="23">
        <v>1.6</v>
      </c>
      <c r="F9" s="23">
        <v>1</v>
      </c>
      <c r="G9" s="23">
        <v>0.73</v>
      </c>
    </row>
    <row r="10" spans="1:7" ht="15.75" customHeight="1" x14ac:dyDescent="0.15">
      <c r="A10" s="5" t="s">
        <v>44</v>
      </c>
      <c r="B10" s="5" t="s">
        <v>45</v>
      </c>
      <c r="C10" s="31">
        <v>71.921568627450981</v>
      </c>
      <c r="D10" s="32">
        <v>43.632418300653605</v>
      </c>
      <c r="E10" s="32">
        <v>1.2843137254901962</v>
      </c>
      <c r="F10" s="33">
        <v>0</v>
      </c>
      <c r="G10" s="7">
        <v>0</v>
      </c>
    </row>
    <row r="11" spans="1:7" ht="15.75" customHeight="1" x14ac:dyDescent="0.15">
      <c r="B11" s="5" t="s">
        <v>46</v>
      </c>
      <c r="C11" s="32">
        <v>9.9215686274509807</v>
      </c>
      <c r="D11" s="32">
        <v>20.576470588235292</v>
      </c>
      <c r="E11" s="32">
        <v>3.5049019607843137</v>
      </c>
      <c r="F11" s="32">
        <v>0.10784313725490195</v>
      </c>
      <c r="G11" s="7">
        <v>0</v>
      </c>
    </row>
    <row r="12" spans="1:7" ht="15.75" customHeight="1" x14ac:dyDescent="0.15">
      <c r="B12" s="5" t="s">
        <v>47</v>
      </c>
      <c r="C12" s="32">
        <v>5.69242658423493</v>
      </c>
      <c r="D12" s="32">
        <v>27.480680061823804</v>
      </c>
      <c r="E12" s="32">
        <v>91.814914992272023</v>
      </c>
      <c r="F12" s="32">
        <v>70.762751159196284</v>
      </c>
      <c r="G12" s="7">
        <v>0</v>
      </c>
    </row>
    <row r="13" spans="1:7" ht="15.75" customHeight="1" x14ac:dyDescent="0.15">
      <c r="B13" s="5" t="s">
        <v>48</v>
      </c>
      <c r="C13" s="32">
        <v>12.464436160863102</v>
      </c>
      <c r="D13" s="32">
        <f>100-D10-D11-D12</f>
        <v>8.3104310492873026</v>
      </c>
      <c r="E13" s="32">
        <f>100-E12-E11-E10</f>
        <v>3.3958693214534676</v>
      </c>
      <c r="F13" s="32">
        <f>100-F12-F11-F10</f>
        <v>29.129405703548812</v>
      </c>
      <c r="G13" s="7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baseColWidth="10" defaultColWidth="14.5" defaultRowHeight="15.75" customHeight="1" x14ac:dyDescent="0.15"/>
  <sheetData>
    <row r="1" spans="1:3" ht="15.75" customHeight="1" x14ac:dyDescent="0.15">
      <c r="A1" s="5" t="s">
        <v>23</v>
      </c>
      <c r="B1" s="5" t="s">
        <v>25</v>
      </c>
      <c r="C1" s="5" t="s">
        <v>26</v>
      </c>
    </row>
    <row r="2" spans="1:3" ht="15.75" customHeight="1" x14ac:dyDescent="0.15">
      <c r="A2" s="30">
        <v>1.7811627906976747E-2</v>
      </c>
      <c r="B2" s="30">
        <v>9.3027034883720952E-2</v>
      </c>
      <c r="C2" s="30">
        <v>0.15439970930232561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7" sqref="C7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 s="34">
        <v>1.9718135593220341</v>
      </c>
      <c r="C2" s="34">
        <v>1.9718135593220341</v>
      </c>
      <c r="D2" s="34">
        <v>6.685745762711865</v>
      </c>
      <c r="E2" s="34">
        <v>6.4392966101694924</v>
      </c>
      <c r="F2" s="34">
        <v>2.2491101694915256</v>
      </c>
    </row>
    <row r="3" spans="1:6" ht="15.75" customHeight="1" x14ac:dyDescent="0.15">
      <c r="A3" s="5" t="s">
        <v>36</v>
      </c>
      <c r="B3" s="5">
        <v>3.2000000000000001E-2</v>
      </c>
      <c r="C3" s="5">
        <v>3.2000000000000001E-2</v>
      </c>
      <c r="D3" s="5">
        <v>3.2000000000000001E-2</v>
      </c>
      <c r="E3" s="5">
        <v>3.2000000000000001E-2</v>
      </c>
      <c r="F3" s="5">
        <v>3.2000000000000001E-2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5" t="s">
        <v>32</v>
      </c>
      <c r="C4" s="5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5" t="s">
        <v>33</v>
      </c>
      <c r="C5" s="5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5" t="s">
        <v>32</v>
      </c>
      <c r="C8" s="5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5" t="s">
        <v>33</v>
      </c>
      <c r="C9" s="5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5" t="s">
        <v>33</v>
      </c>
      <c r="C13" s="5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32</v>
      </c>
      <c r="C20" s="5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5" t="s">
        <v>33</v>
      </c>
      <c r="C21" s="5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5" t="s">
        <v>10</v>
      </c>
      <c r="B1" s="5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5" t="s">
        <v>29</v>
      </c>
      <c r="C3" s="5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5" t="s">
        <v>32</v>
      </c>
      <c r="C4" s="5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5" t="s">
        <v>33</v>
      </c>
      <c r="C5" s="5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5" t="s">
        <v>29</v>
      </c>
      <c r="C7" s="5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5" t="s">
        <v>32</v>
      </c>
      <c r="C8" s="5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5" t="s">
        <v>33</v>
      </c>
      <c r="C9" s="5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5" t="s">
        <v>32</v>
      </c>
      <c r="C12" s="5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5" t="s">
        <v>33</v>
      </c>
      <c r="C13" s="5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29</v>
      </c>
      <c r="C19" s="5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5" t="s">
        <v>32</v>
      </c>
      <c r="C20" s="5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5" t="s">
        <v>33</v>
      </c>
      <c r="C21" s="5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5" t="s">
        <v>10</v>
      </c>
      <c r="B1" s="5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5" t="s">
        <v>45</v>
      </c>
      <c r="C2">
        <v>1</v>
      </c>
      <c r="D2" s="5">
        <v>1</v>
      </c>
      <c r="E2" s="5">
        <v>1</v>
      </c>
      <c r="F2" s="5">
        <v>1</v>
      </c>
      <c r="G2" s="5">
        <v>1</v>
      </c>
    </row>
    <row r="3" spans="1:7" ht="15.75" customHeight="1" x14ac:dyDescent="0.15">
      <c r="B3" s="5" t="s">
        <v>46</v>
      </c>
      <c r="C3" s="5">
        <v>2.2799999999999998</v>
      </c>
      <c r="D3" s="5">
        <v>1</v>
      </c>
      <c r="E3" s="5">
        <v>1</v>
      </c>
      <c r="F3" s="5">
        <v>1</v>
      </c>
      <c r="G3" s="5">
        <v>1</v>
      </c>
    </row>
    <row r="4" spans="1:7" ht="15.75" customHeight="1" x14ac:dyDescent="0.15">
      <c r="B4" s="5" t="s">
        <v>47</v>
      </c>
      <c r="C4" s="5">
        <v>4.62</v>
      </c>
      <c r="D4" s="5">
        <v>1</v>
      </c>
      <c r="E4" s="5">
        <v>1</v>
      </c>
      <c r="F4" s="5">
        <v>1</v>
      </c>
      <c r="G4" s="5">
        <v>1</v>
      </c>
    </row>
    <row r="5" spans="1:7" ht="15.75" customHeight="1" x14ac:dyDescent="0.15">
      <c r="B5" s="5" t="s">
        <v>48</v>
      </c>
      <c r="C5" s="5">
        <v>10.53</v>
      </c>
      <c r="D5" s="5">
        <v>1</v>
      </c>
      <c r="E5" s="5">
        <v>1</v>
      </c>
      <c r="F5" s="5">
        <v>1</v>
      </c>
      <c r="G5" s="5">
        <v>1</v>
      </c>
    </row>
    <row r="6" spans="1:7" ht="15.75" customHeight="1" x14ac:dyDescent="0.15">
      <c r="A6" t="s">
        <v>21</v>
      </c>
      <c r="B6" s="5" t="s">
        <v>45</v>
      </c>
      <c r="C6">
        <v>1</v>
      </c>
      <c r="D6" s="5">
        <v>1</v>
      </c>
      <c r="E6" s="5">
        <v>1</v>
      </c>
      <c r="F6" s="5">
        <v>1</v>
      </c>
      <c r="G6" s="5">
        <v>1</v>
      </c>
    </row>
    <row r="7" spans="1:7" ht="15.75" customHeight="1" x14ac:dyDescent="0.15">
      <c r="B7" s="5" t="s">
        <v>46</v>
      </c>
      <c r="C7" s="5">
        <v>1.66</v>
      </c>
      <c r="D7" s="5">
        <v>1</v>
      </c>
      <c r="E7" s="5">
        <v>1</v>
      </c>
      <c r="F7" s="5">
        <v>1</v>
      </c>
      <c r="G7" s="5">
        <v>1</v>
      </c>
    </row>
    <row r="8" spans="1:7" ht="15.75" customHeight="1" x14ac:dyDescent="0.15">
      <c r="B8" s="5" t="s">
        <v>47</v>
      </c>
      <c r="C8" s="5">
        <v>2.5</v>
      </c>
      <c r="D8" s="5">
        <v>1</v>
      </c>
      <c r="E8" s="5">
        <v>1</v>
      </c>
      <c r="F8" s="5">
        <v>1</v>
      </c>
      <c r="G8" s="5">
        <v>1</v>
      </c>
    </row>
    <row r="9" spans="1:7" ht="15.75" customHeight="1" x14ac:dyDescent="0.15">
      <c r="B9" s="5" t="s">
        <v>48</v>
      </c>
      <c r="C9" s="5">
        <v>14.97</v>
      </c>
      <c r="D9" s="5">
        <v>1</v>
      </c>
      <c r="E9" s="5">
        <v>1</v>
      </c>
      <c r="F9" s="5">
        <v>1</v>
      </c>
      <c r="G9" s="5">
        <v>1</v>
      </c>
    </row>
    <row r="10" spans="1:7" ht="15.75" customHeight="1" x14ac:dyDescent="0.15">
      <c r="A10" t="s">
        <v>22</v>
      </c>
      <c r="B10" s="5" t="s">
        <v>45</v>
      </c>
      <c r="C10">
        <v>1</v>
      </c>
      <c r="D10" s="5">
        <v>1</v>
      </c>
      <c r="E10" s="5">
        <v>1</v>
      </c>
      <c r="F10" s="5">
        <v>1</v>
      </c>
      <c r="G10" s="5">
        <v>1</v>
      </c>
    </row>
    <row r="11" spans="1:7" ht="15.75" customHeight="1" x14ac:dyDescent="0.15">
      <c r="B11" s="5" t="s">
        <v>46</v>
      </c>
      <c r="C11" s="5">
        <v>1.66</v>
      </c>
      <c r="D11" s="5">
        <v>1</v>
      </c>
      <c r="E11" s="5">
        <v>1</v>
      </c>
      <c r="F11" s="5">
        <v>1</v>
      </c>
      <c r="G11" s="5">
        <v>1</v>
      </c>
    </row>
    <row r="12" spans="1:7" ht="15.75" customHeight="1" x14ac:dyDescent="0.15">
      <c r="B12" s="5" t="s">
        <v>47</v>
      </c>
      <c r="C12" s="5">
        <v>2.5</v>
      </c>
      <c r="D12" s="5">
        <v>1</v>
      </c>
      <c r="E12" s="5">
        <v>1</v>
      </c>
      <c r="F12" s="5">
        <v>1</v>
      </c>
      <c r="G12" s="5">
        <v>1</v>
      </c>
    </row>
    <row r="13" spans="1:7" ht="15.75" customHeight="1" x14ac:dyDescent="0.15">
      <c r="B13" s="5" t="s">
        <v>48</v>
      </c>
      <c r="C13" s="5">
        <v>14.97</v>
      </c>
      <c r="D13" s="5">
        <v>1</v>
      </c>
      <c r="E13" s="5">
        <v>1</v>
      </c>
      <c r="F13" s="5">
        <v>1</v>
      </c>
      <c r="G13" s="5">
        <v>1</v>
      </c>
    </row>
    <row r="14" spans="1:7" ht="15.75" customHeight="1" x14ac:dyDescent="0.15">
      <c r="A14" t="s">
        <v>27</v>
      </c>
      <c r="B14" s="5" t="s">
        <v>45</v>
      </c>
      <c r="C14">
        <v>1</v>
      </c>
      <c r="D14" s="5">
        <v>1</v>
      </c>
      <c r="E14" s="5">
        <v>1</v>
      </c>
      <c r="F14" s="5">
        <v>1</v>
      </c>
      <c r="G14" s="5">
        <v>1</v>
      </c>
    </row>
    <row r="15" spans="1:7" ht="15.75" customHeight="1" x14ac:dyDescent="0.15">
      <c r="B15" s="5" t="s">
        <v>46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ht="15.75" customHeight="1" x14ac:dyDescent="0.15">
      <c r="B16" s="5" t="s">
        <v>47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7" ht="15.75" customHeight="1" x14ac:dyDescent="0.15">
      <c r="B17" s="5" t="s">
        <v>48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</row>
    <row r="18" spans="1:7" ht="15.75" customHeight="1" x14ac:dyDescent="0.15">
      <c r="A18" t="s">
        <v>34</v>
      </c>
      <c r="B18" s="5" t="s">
        <v>45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5" t="s">
        <v>46</v>
      </c>
      <c r="C19" s="5">
        <v>1</v>
      </c>
      <c r="D19" s="5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5" t="s">
        <v>47</v>
      </c>
      <c r="C20" s="5">
        <v>1</v>
      </c>
      <c r="D20" s="5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5" t="s">
        <v>48</v>
      </c>
      <c r="C21" s="5">
        <v>1</v>
      </c>
      <c r="D21" s="5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36</v>
      </c>
      <c r="B22" s="5" t="s">
        <v>45</v>
      </c>
      <c r="C22" s="5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5" t="s">
        <v>46</v>
      </c>
      <c r="C23" s="5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5" t="s">
        <v>47</v>
      </c>
      <c r="C24" s="5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5" t="s">
        <v>48</v>
      </c>
      <c r="C25" s="5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37</v>
      </c>
      <c r="B26" s="5" t="s">
        <v>45</v>
      </c>
      <c r="C26" s="5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5" t="s">
        <v>46</v>
      </c>
      <c r="C27" s="5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5" t="s">
        <v>47</v>
      </c>
      <c r="C28" s="5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5" t="s">
        <v>48</v>
      </c>
      <c r="C29" s="5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5" t="s">
        <v>10</v>
      </c>
      <c r="B1" s="8" t="s">
        <v>53</v>
      </c>
      <c r="C1" t="s">
        <v>26</v>
      </c>
      <c r="D1" t="s">
        <v>25</v>
      </c>
      <c r="E1" t="s">
        <v>23</v>
      </c>
    </row>
    <row r="2" spans="1:7" ht="15.75" customHeight="1" x14ac:dyDescent="0.15">
      <c r="A2" s="8" t="s">
        <v>16</v>
      </c>
      <c r="B2" s="8">
        <v>1</v>
      </c>
      <c r="C2">
        <v>1</v>
      </c>
      <c r="D2" s="8">
        <v>1</v>
      </c>
      <c r="E2" s="8">
        <v>1</v>
      </c>
      <c r="F2" s="5"/>
      <c r="G2" s="5"/>
    </row>
    <row r="3" spans="1:7" ht="15.75" customHeight="1" x14ac:dyDescent="0.15">
      <c r="A3" s="8" t="s">
        <v>21</v>
      </c>
      <c r="B3" s="8">
        <v>1</v>
      </c>
      <c r="C3">
        <v>2.0099999999999998</v>
      </c>
      <c r="D3" s="8">
        <v>3.39</v>
      </c>
      <c r="E3" s="8">
        <v>11.89</v>
      </c>
      <c r="F3" s="5"/>
      <c r="G3" s="5"/>
    </row>
    <row r="4" spans="1:7" ht="15.75" customHeight="1" x14ac:dyDescent="0.15">
      <c r="A4" s="8" t="s">
        <v>22</v>
      </c>
      <c r="B4" s="8">
        <v>1</v>
      </c>
      <c r="C4">
        <v>2.0099999999999998</v>
      </c>
      <c r="D4" s="8">
        <v>3.39</v>
      </c>
      <c r="E4" s="8">
        <v>11.89</v>
      </c>
      <c r="F4" s="5"/>
      <c r="G4" s="5"/>
    </row>
    <row r="5" spans="1:7" ht="15.75" customHeight="1" x14ac:dyDescent="0.15">
      <c r="A5" s="8" t="s">
        <v>24</v>
      </c>
      <c r="B5" s="8">
        <v>1</v>
      </c>
      <c r="C5">
        <v>2.0099999999999998</v>
      </c>
      <c r="D5" s="8">
        <v>3.39</v>
      </c>
      <c r="E5" s="8">
        <v>11.89</v>
      </c>
      <c r="F5" s="5"/>
      <c r="G5" s="5"/>
    </row>
    <row r="6" spans="1:7" ht="15.75" customHeight="1" x14ac:dyDescent="0.15">
      <c r="A6" s="8" t="s">
        <v>27</v>
      </c>
      <c r="B6" s="8">
        <v>1</v>
      </c>
      <c r="C6">
        <v>1</v>
      </c>
      <c r="D6" s="8">
        <v>999.99</v>
      </c>
      <c r="E6" s="8">
        <v>999.99</v>
      </c>
      <c r="F6" s="5"/>
      <c r="G6" s="5"/>
    </row>
    <row r="7" spans="1:7" ht="15.75" customHeight="1" x14ac:dyDescent="0.15">
      <c r="A7" s="8" t="s">
        <v>28</v>
      </c>
      <c r="B7" s="8">
        <v>1</v>
      </c>
      <c r="C7">
        <v>1</v>
      </c>
      <c r="D7" s="8">
        <v>1</v>
      </c>
      <c r="E7" s="8">
        <v>1</v>
      </c>
      <c r="F7" s="5"/>
      <c r="G7" s="5"/>
    </row>
    <row r="8" spans="1:7" ht="15.75" customHeight="1" x14ac:dyDescent="0.15">
      <c r="A8" s="8" t="s">
        <v>54</v>
      </c>
      <c r="B8" s="8">
        <v>1</v>
      </c>
      <c r="C8">
        <v>1</v>
      </c>
      <c r="D8" s="8">
        <v>1</v>
      </c>
      <c r="E8" s="8">
        <v>1</v>
      </c>
      <c r="F8" s="5"/>
      <c r="G8" s="5"/>
    </row>
    <row r="9" spans="1:7" ht="15.75" customHeight="1" x14ac:dyDescent="0.15">
      <c r="A9" s="8" t="s">
        <v>31</v>
      </c>
      <c r="B9" s="8">
        <v>1</v>
      </c>
      <c r="C9">
        <v>1</v>
      </c>
      <c r="D9" s="8">
        <v>1</v>
      </c>
      <c r="E9" s="8">
        <v>1</v>
      </c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D12" s="5"/>
      <c r="E12" s="5"/>
      <c r="F12" s="5"/>
      <c r="G12" s="5"/>
    </row>
    <row r="13" spans="1:7" ht="15.75" customHeight="1" x14ac:dyDescent="0.15">
      <c r="B13" s="5"/>
      <c r="D13" s="5"/>
      <c r="E13" s="5"/>
      <c r="F13" s="5"/>
      <c r="G13" s="5"/>
    </row>
    <row r="14" spans="1:7" ht="15.75" customHeight="1" x14ac:dyDescent="0.15">
      <c r="B14" s="5"/>
      <c r="D14" s="5"/>
      <c r="E14" s="5"/>
      <c r="F14" s="5"/>
      <c r="G14" s="5"/>
    </row>
    <row r="15" spans="1:7" ht="15.75" customHeight="1" x14ac:dyDescent="0.15">
      <c r="B15" s="5"/>
      <c r="D15" s="5"/>
      <c r="E15" s="5"/>
      <c r="F15" s="5"/>
      <c r="G15" s="5"/>
    </row>
    <row r="16" spans="1:7" ht="15.75" customHeight="1" x14ac:dyDescent="0.15">
      <c r="B16" s="5"/>
      <c r="D16" s="5"/>
      <c r="E16" s="5"/>
      <c r="F16" s="5"/>
      <c r="G16" s="5"/>
    </row>
    <row r="17" spans="2:7" ht="15.75" customHeight="1" x14ac:dyDescent="0.15">
      <c r="B17" s="5"/>
      <c r="D17" s="5"/>
      <c r="E17" s="5"/>
      <c r="F17" s="5"/>
      <c r="G17" s="5"/>
    </row>
    <row r="18" spans="2:7" ht="15.75" customHeight="1" x14ac:dyDescent="0.15">
      <c r="B18" s="5"/>
      <c r="C18" s="5"/>
    </row>
    <row r="19" spans="2:7" ht="15.75" customHeight="1" x14ac:dyDescent="0.15">
      <c r="B19" s="5"/>
      <c r="C19" s="5"/>
    </row>
    <row r="20" spans="2:7" ht="15.75" customHeight="1" x14ac:dyDescent="0.15">
      <c r="B20" s="5"/>
      <c r="C20" s="5"/>
    </row>
    <row r="21" spans="2:7" ht="15.75" customHeight="1" x14ac:dyDescent="0.15">
      <c r="B21" s="5"/>
      <c r="C21" s="5"/>
    </row>
    <row r="22" spans="2:7" ht="15.75" customHeight="1" x14ac:dyDescent="0.15">
      <c r="B22" s="5"/>
      <c r="C22" s="5"/>
    </row>
    <row r="23" spans="2:7" ht="15.75" customHeight="1" x14ac:dyDescent="0.15">
      <c r="B23" s="5"/>
      <c r="C23" s="5"/>
    </row>
    <row r="24" spans="2:7" ht="15.75" customHeight="1" x14ac:dyDescent="0.15">
      <c r="B24" s="5"/>
      <c r="C24" s="5"/>
    </row>
    <row r="25" spans="2:7" ht="15.75" customHeight="1" x14ac:dyDescent="0.15">
      <c r="B25" s="5"/>
      <c r="C25" s="5"/>
    </row>
    <row r="26" spans="2:7" ht="15.75" customHeight="1" x14ac:dyDescent="0.15">
      <c r="B26" s="5"/>
      <c r="C26" s="5"/>
    </row>
    <row r="27" spans="2:7" ht="15.75" customHeight="1" x14ac:dyDescent="0.15">
      <c r="B27" s="5"/>
      <c r="C27" s="5"/>
    </row>
    <row r="28" spans="2:7" ht="15.75" customHeight="1" x14ac:dyDescent="0.15">
      <c r="B28" s="5"/>
      <c r="C28" s="5"/>
    </row>
    <row r="29" spans="2:7" ht="15.75" customHeight="1" x14ac:dyDescent="0.15">
      <c r="B29" s="5"/>
      <c r="C29" s="5"/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7" sqref="G27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5">
        <v>45</v>
      </c>
      <c r="B2" s="5">
        <v>361.6</v>
      </c>
      <c r="C2" s="5">
        <v>174.7</v>
      </c>
      <c r="D2" s="5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5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5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5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5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.15"/>
  <sheetData>
    <row r="1" spans="1:6" ht="15.75" customHeight="1" x14ac:dyDescent="0.15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6" sqref="G26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53</v>
      </c>
      <c r="B1" s="9" t="s">
        <v>26</v>
      </c>
      <c r="C1" s="9" t="s">
        <v>25</v>
      </c>
      <c r="D1" s="9" t="s">
        <v>23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29:E30"/>
    </sheetView>
  </sheetViews>
  <sheetFormatPr baseColWidth="10" defaultColWidth="14.5" defaultRowHeight="15.75" customHeight="1" x14ac:dyDescent="0.15"/>
  <cols>
    <col min="1" max="1" width="37.664062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73</v>
      </c>
      <c r="B2" s="5">
        <v>1</v>
      </c>
      <c r="C2" s="5">
        <v>1</v>
      </c>
      <c r="D2" s="5">
        <v>1</v>
      </c>
      <c r="E2" s="5">
        <v>0.9</v>
      </c>
      <c r="F2" s="5">
        <v>0.9</v>
      </c>
    </row>
    <row r="3" spans="1:6" ht="15.75" customHeight="1" x14ac:dyDescent="0.15">
      <c r="A3" s="5"/>
      <c r="B3" s="5"/>
      <c r="C3" s="5"/>
      <c r="D3" s="5"/>
      <c r="E3" s="5"/>
      <c r="F3" s="5"/>
    </row>
    <row r="4" spans="1:6" ht="15.75" customHeight="1" x14ac:dyDescent="0.15">
      <c r="A4" s="5"/>
      <c r="B4" s="5"/>
      <c r="C4" s="5"/>
      <c r="D4" s="5"/>
      <c r="E4" s="5"/>
      <c r="F4" s="5"/>
    </row>
    <row r="5" spans="1:6" ht="15.75" customHeight="1" x14ac:dyDescent="0.15">
      <c r="A5" s="5"/>
      <c r="B5" s="5"/>
      <c r="C5" s="5"/>
      <c r="D5" s="5"/>
      <c r="E5" s="5"/>
      <c r="F5" s="5"/>
    </row>
  </sheetData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5" t="s">
        <v>78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5" t="s">
        <v>57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ht="15.75" customHeight="1" x14ac:dyDescent="0.15">
      <c r="A3" s="5" t="s">
        <v>58</v>
      </c>
      <c r="B3" s="5">
        <v>1</v>
      </c>
      <c r="C3" s="5">
        <v>1</v>
      </c>
      <c r="D3" s="5">
        <v>1.43</v>
      </c>
      <c r="E3" s="5">
        <v>1.43</v>
      </c>
      <c r="F3" s="5">
        <v>1</v>
      </c>
    </row>
    <row r="4" spans="1:6" ht="15.75" customHeight="1" x14ac:dyDescent="0.15">
      <c r="A4" s="5" t="s">
        <v>59</v>
      </c>
      <c r="B4" s="5">
        <v>1</v>
      </c>
      <c r="C4" s="5">
        <v>1</v>
      </c>
      <c r="D4" s="5">
        <v>1.6</v>
      </c>
      <c r="E4" s="5">
        <v>1.6</v>
      </c>
      <c r="F4" s="5">
        <v>1</v>
      </c>
    </row>
    <row r="5" spans="1:6" ht="15.75" customHeight="1" x14ac:dyDescent="0.15">
      <c r="A5" s="5" t="s">
        <v>60</v>
      </c>
      <c r="B5" s="5">
        <v>1</v>
      </c>
      <c r="C5" s="5">
        <v>1</v>
      </c>
      <c r="D5" s="5">
        <v>2.39</v>
      </c>
      <c r="E5" s="5">
        <v>2.39</v>
      </c>
      <c r="F5" s="5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6" sqref="F26"/>
    </sheetView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5" t="s">
        <v>74</v>
      </c>
      <c r="B2" s="11">
        <v>5.16</v>
      </c>
      <c r="C2" s="11">
        <v>5.16</v>
      </c>
      <c r="D2" s="11">
        <v>1</v>
      </c>
      <c r="E2" s="12">
        <v>1</v>
      </c>
      <c r="F2" s="13">
        <v>1</v>
      </c>
    </row>
    <row r="3" spans="1:6" ht="15" x14ac:dyDescent="0.2">
      <c r="A3" s="5" t="s">
        <v>75</v>
      </c>
      <c r="B3" s="11">
        <v>1</v>
      </c>
      <c r="C3" s="11">
        <v>1</v>
      </c>
      <c r="D3" s="11">
        <v>1.82</v>
      </c>
      <c r="E3" s="13">
        <v>1.82</v>
      </c>
      <c r="F3" s="13">
        <v>1</v>
      </c>
    </row>
    <row r="4" spans="1:6" ht="15.75" customHeight="1" x14ac:dyDescent="0.15">
      <c r="A4" s="5"/>
      <c r="B4" s="5"/>
      <c r="C4" s="5"/>
      <c r="D4" s="5"/>
      <c r="E4" s="5"/>
      <c r="F4" s="5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11" t="s">
        <v>45</v>
      </c>
      <c r="B2" s="11" t="s">
        <v>45</v>
      </c>
      <c r="C2" s="11" t="s">
        <v>47</v>
      </c>
      <c r="D2" s="11" t="s">
        <v>47</v>
      </c>
      <c r="E2" s="12" t="s">
        <v>48</v>
      </c>
    </row>
    <row r="3" spans="1:5" ht="15.75" customHeight="1" x14ac:dyDescent="0.15">
      <c r="A3" s="5"/>
      <c r="B3" s="5"/>
      <c r="C3" s="5"/>
      <c r="D3" s="5"/>
      <c r="E3" s="5"/>
    </row>
    <row r="4" spans="1:5" ht="15.75" customHeight="1" x14ac:dyDescent="0.15">
      <c r="A4" s="5"/>
      <c r="B4" s="5"/>
      <c r="C4" s="5"/>
      <c r="D4" s="5"/>
      <c r="E4" s="5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workbookViewId="0">
      <selection activeCell="D14" sqref="D14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5" t="s">
        <v>56</v>
      </c>
      <c r="B1" s="5" t="s">
        <v>61</v>
      </c>
      <c r="C1" s="5" t="s">
        <v>62</v>
      </c>
      <c r="D1" s="5" t="s">
        <v>63</v>
      </c>
    </row>
    <row r="2" spans="1:7" ht="15.75" customHeight="1" x14ac:dyDescent="0.15">
      <c r="A2" s="5" t="s">
        <v>64</v>
      </c>
      <c r="B2" s="20">
        <v>0.93</v>
      </c>
      <c r="C2" s="20">
        <v>1</v>
      </c>
      <c r="D2" s="20">
        <v>0.4</v>
      </c>
      <c r="E2" s="5"/>
      <c r="F2" s="14"/>
      <c r="G2" s="5"/>
    </row>
    <row r="3" spans="1:7" ht="15.75" customHeight="1" x14ac:dyDescent="0.15">
      <c r="A3" s="5" t="s">
        <v>75</v>
      </c>
      <c r="B3" s="20">
        <v>4.8500000000000001E-2</v>
      </c>
      <c r="C3" s="20">
        <v>0.95</v>
      </c>
      <c r="D3" s="20">
        <v>11.19</v>
      </c>
      <c r="E3" s="5"/>
      <c r="F3" s="14"/>
      <c r="G3" s="5"/>
    </row>
    <row r="4" spans="1:7" ht="15.75" customHeight="1" x14ac:dyDescent="0.15">
      <c r="A4" s="5" t="s">
        <v>76</v>
      </c>
      <c r="B4" s="5">
        <v>0</v>
      </c>
      <c r="C4" s="5">
        <v>0.95</v>
      </c>
      <c r="D4" s="21">
        <v>48</v>
      </c>
      <c r="E4" s="5"/>
      <c r="F4" s="14"/>
      <c r="G4" s="5"/>
    </row>
    <row r="5" spans="1:7" ht="15.75" customHeight="1" x14ac:dyDescent="0.15">
      <c r="A5" s="5" t="s">
        <v>74</v>
      </c>
      <c r="B5" s="20">
        <v>4.8000000000000001E-2</v>
      </c>
      <c r="C5" s="20">
        <v>0.95</v>
      </c>
      <c r="D5" s="20">
        <v>26.05</v>
      </c>
      <c r="E5" s="5"/>
      <c r="F5" s="14"/>
      <c r="G5" s="5"/>
    </row>
    <row r="6" spans="1:7" ht="15.75" customHeight="1" x14ac:dyDescent="0.15">
      <c r="A6" t="s">
        <v>77</v>
      </c>
      <c r="B6" s="5">
        <v>0</v>
      </c>
      <c r="C6" s="5">
        <v>0.95</v>
      </c>
      <c r="D6" s="21">
        <v>25</v>
      </c>
    </row>
    <row r="7" spans="1:7" ht="15.75" customHeight="1" x14ac:dyDescent="0.15">
      <c r="A7" t="s">
        <v>79</v>
      </c>
      <c r="B7" s="20">
        <v>0.64100000000000001</v>
      </c>
      <c r="C7" s="20">
        <v>0.95</v>
      </c>
      <c r="D7" s="20">
        <v>3.42</v>
      </c>
      <c r="E7" s="5"/>
      <c r="F7" s="14"/>
      <c r="G7" s="5"/>
    </row>
    <row r="8" spans="1:7" ht="15.75" customHeight="1" x14ac:dyDescent="0.15">
      <c r="A8" s="5" t="s">
        <v>80</v>
      </c>
      <c r="B8" s="20">
        <v>0</v>
      </c>
      <c r="C8" s="22">
        <v>0.95</v>
      </c>
      <c r="D8" s="20">
        <v>0.25700000000000001</v>
      </c>
      <c r="E8" s="5"/>
      <c r="F8" s="5"/>
      <c r="G8" s="5"/>
    </row>
    <row r="9" spans="1:7" ht="15.75" customHeight="1" x14ac:dyDescent="0.15">
      <c r="E9" s="5"/>
      <c r="F9" s="5"/>
      <c r="G9" s="5"/>
    </row>
    <row r="10" spans="1:7" ht="15.75" customHeight="1" x14ac:dyDescent="0.15">
      <c r="B10" s="5"/>
      <c r="D10" s="5"/>
      <c r="E10" s="5"/>
      <c r="F10" s="5"/>
      <c r="G10" s="5"/>
    </row>
    <row r="11" spans="1:7" ht="15.75" customHeight="1" x14ac:dyDescent="0.15">
      <c r="B11" s="5"/>
      <c r="D11" s="5"/>
      <c r="E11" s="5"/>
      <c r="F11" s="5"/>
      <c r="G11" s="5"/>
    </row>
    <row r="12" spans="1:7" ht="15.75" customHeight="1" x14ac:dyDescent="0.15">
      <c r="B12" s="5"/>
      <c r="D12" s="5"/>
      <c r="E12" s="5"/>
      <c r="F12" s="5"/>
      <c r="G12" s="5"/>
    </row>
    <row r="13" spans="1:7" ht="15.75" customHeight="1" x14ac:dyDescent="0.15">
      <c r="B13" s="5"/>
      <c r="C13" s="5"/>
    </row>
    <row r="14" spans="1:7" ht="15.75" customHeight="1" x14ac:dyDescent="0.15">
      <c r="B14" s="5"/>
      <c r="C14" s="5"/>
    </row>
    <row r="15" spans="1:7" ht="15.75" customHeight="1" x14ac:dyDescent="0.15">
      <c r="B15" s="5"/>
      <c r="C15" s="5"/>
    </row>
    <row r="16" spans="1:7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  <row r="23" spans="2:3" ht="15.75" customHeight="1" x14ac:dyDescent="0.15">
      <c r="B23" s="5"/>
      <c r="C23" s="5"/>
    </row>
    <row r="24" spans="2:3" ht="15.75" customHeight="1" x14ac:dyDescent="0.15">
      <c r="B24" s="5"/>
      <c r="C24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workbookViewId="0">
      <selection activeCell="A8" sqref="A8:XFD8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67</v>
      </c>
      <c r="I1" s="5"/>
      <c r="J1" s="5"/>
    </row>
    <row r="2" spans="1:10" ht="15.75" customHeight="1" x14ac:dyDescent="0.15">
      <c r="A2" s="5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 x14ac:dyDescent="0.15">
      <c r="A3" s="5" t="s">
        <v>75</v>
      </c>
      <c r="B3" s="4">
        <v>0</v>
      </c>
      <c r="C3" s="4">
        <v>0</v>
      </c>
      <c r="D3" s="4">
        <v>1</v>
      </c>
      <c r="E3" s="4">
        <v>1</v>
      </c>
      <c r="F3" s="4">
        <v>0</v>
      </c>
      <c r="G3" s="4">
        <v>0</v>
      </c>
    </row>
    <row r="4" spans="1:10" ht="15.75" customHeight="1" x14ac:dyDescent="0.15">
      <c r="A4" s="5" t="s">
        <v>76</v>
      </c>
      <c r="B4" s="4">
        <v>0</v>
      </c>
      <c r="C4" s="4">
        <v>0</v>
      </c>
      <c r="D4" s="4">
        <f>demographics!$B$6</f>
        <v>0.13</v>
      </c>
      <c r="E4" s="4">
        <f>demographics!$B$6</f>
        <v>0.13</v>
      </c>
      <c r="F4" s="4">
        <v>0</v>
      </c>
      <c r="G4" s="4">
        <v>0</v>
      </c>
    </row>
    <row r="5" spans="1:10" ht="15.75" customHeight="1" x14ac:dyDescent="0.15">
      <c r="A5" s="5" t="s">
        <v>74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 x14ac:dyDescent="0.15">
      <c r="A6" t="s">
        <v>77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f>demographics!$B$6</f>
        <v>0.13</v>
      </c>
    </row>
    <row r="7" spans="1:10" ht="15.75" customHeight="1" x14ac:dyDescent="0.15">
      <c r="A7" t="s">
        <v>79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</row>
    <row r="8" spans="1:10" ht="15.75" customHeight="1" x14ac:dyDescent="0.15">
      <c r="A8" s="5" t="s">
        <v>80</v>
      </c>
      <c r="B8" s="4">
        <v>0</v>
      </c>
      <c r="C8" s="4">
        <v>0</v>
      </c>
      <c r="D8" s="4">
        <v>1</v>
      </c>
      <c r="E8" s="4">
        <v>1</v>
      </c>
      <c r="F8" s="4">
        <v>1</v>
      </c>
      <c r="G8" s="4">
        <v>0</v>
      </c>
    </row>
    <row r="9" spans="1:10" ht="15.75" customHeight="1" x14ac:dyDescent="0.15">
      <c r="B9" s="5"/>
      <c r="D9" s="5"/>
      <c r="E9" s="5"/>
      <c r="F9" s="5"/>
      <c r="G9" s="5"/>
    </row>
    <row r="10" spans="1:10" ht="15.75" customHeight="1" x14ac:dyDescent="0.15">
      <c r="B10" s="5"/>
      <c r="D10" s="5"/>
      <c r="E10" s="5"/>
      <c r="F10" s="5"/>
      <c r="G10" s="5"/>
    </row>
    <row r="11" spans="1:10" ht="15.75" customHeight="1" x14ac:dyDescent="0.15">
      <c r="B11" s="5"/>
      <c r="D11" s="5"/>
      <c r="E11" s="5"/>
      <c r="F11" s="5"/>
      <c r="G11" s="5"/>
    </row>
    <row r="12" spans="1:10" ht="15.75" customHeight="1" x14ac:dyDescent="0.15">
      <c r="B12" s="5"/>
      <c r="C12" s="5"/>
    </row>
    <row r="13" spans="1:10" ht="15.75" customHeight="1" x14ac:dyDescent="0.15">
      <c r="B13" s="5"/>
      <c r="C13" s="5"/>
    </row>
    <row r="14" spans="1:10" ht="15.75" customHeight="1" x14ac:dyDescent="0.15">
      <c r="B14" s="5"/>
      <c r="C14" s="5"/>
    </row>
    <row r="15" spans="1:10" ht="15.75" customHeight="1" x14ac:dyDescent="0.15">
      <c r="B15" s="5"/>
      <c r="C15" s="5"/>
    </row>
    <row r="16" spans="1:10" ht="15.75" customHeight="1" x14ac:dyDescent="0.15">
      <c r="B16" s="5"/>
      <c r="C16" s="5"/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  <row r="23" spans="2:3" ht="15.75" customHeight="1" x14ac:dyDescent="0.15">
      <c r="B23" s="5"/>
      <c r="C23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baseColWidth="10" defaultColWidth="14.5" defaultRowHeight="15.75" customHeight="1" x14ac:dyDescent="0.15"/>
  <cols>
    <col min="1" max="1" width="33.5" customWidth="1"/>
  </cols>
  <sheetData>
    <row r="1" spans="1:6" ht="15.75" customHeight="1" x14ac:dyDescent="0.15">
      <c r="A1" s="5" t="s">
        <v>56</v>
      </c>
      <c r="B1" t="s">
        <v>65</v>
      </c>
      <c r="C1" t="s">
        <v>23</v>
      </c>
      <c r="D1" t="s">
        <v>26</v>
      </c>
      <c r="E1" t="s">
        <v>25</v>
      </c>
      <c r="F1" s="5" t="s">
        <v>53</v>
      </c>
    </row>
    <row r="2" spans="1:6" ht="15.75" customHeight="1" x14ac:dyDescent="0.15">
      <c r="A2" t="s">
        <v>77</v>
      </c>
      <c r="B2" t="s">
        <v>66</v>
      </c>
      <c r="C2" s="15">
        <v>0.21</v>
      </c>
      <c r="D2" s="15">
        <v>0.21</v>
      </c>
      <c r="E2" s="15">
        <v>0</v>
      </c>
      <c r="F2" s="15">
        <v>0</v>
      </c>
    </row>
    <row r="3" spans="1:6" ht="15.75" customHeight="1" x14ac:dyDescent="0.15">
      <c r="B3" t="s">
        <v>69</v>
      </c>
      <c r="C3" s="15">
        <f>demographics!$B$5 * 'Interventions target population'!$G$6</f>
        <v>0.13</v>
      </c>
      <c r="D3" s="15">
        <f>demographics!$B$5 * 'Interventions target population'!$G$6</f>
        <v>0.13</v>
      </c>
      <c r="E3" s="15">
        <v>0</v>
      </c>
      <c r="F3" s="15">
        <v>0</v>
      </c>
    </row>
    <row r="4" spans="1:6" ht="15.75" customHeight="1" x14ac:dyDescent="0.15">
      <c r="A4" t="s">
        <v>79</v>
      </c>
      <c r="B4" t="s">
        <v>66</v>
      </c>
      <c r="C4" s="15">
        <v>0.1</v>
      </c>
      <c r="D4" s="15">
        <v>0.1</v>
      </c>
      <c r="E4" s="15">
        <v>0</v>
      </c>
      <c r="F4" s="15">
        <v>0</v>
      </c>
    </row>
    <row r="5" spans="1:6" ht="15.75" customHeight="1" x14ac:dyDescent="0.15">
      <c r="B5" t="s">
        <v>69</v>
      </c>
      <c r="C5" s="15">
        <v>1</v>
      </c>
      <c r="D5" s="15">
        <v>1</v>
      </c>
      <c r="E5" s="15">
        <v>0</v>
      </c>
      <c r="F5" s="15">
        <v>0</v>
      </c>
    </row>
    <row r="6" spans="1:6" ht="15.75" customHeight="1" x14ac:dyDescent="0.15">
      <c r="A6" s="5"/>
      <c r="C6" s="19"/>
      <c r="D6" s="19"/>
      <c r="E6" s="19"/>
      <c r="F6" s="15"/>
    </row>
    <row r="7" spans="1:6" ht="15.75" customHeight="1" x14ac:dyDescent="0.15">
      <c r="C7" s="19"/>
      <c r="D7" s="19"/>
      <c r="E7" s="19"/>
      <c r="F7" s="1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baseColWidth="10" defaultColWidth="14.5" defaultRowHeight="15.75" customHeight="1" x14ac:dyDescent="0.15"/>
  <cols>
    <col min="1" max="1" width="27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0.41599999999999998</v>
      </c>
      <c r="F2" s="5">
        <v>0.41599999999999998</v>
      </c>
      <c r="G2" s="5">
        <v>0.41599999999999998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5">
        <v>0.41599999999999998</v>
      </c>
      <c r="F4" s="5">
        <v>0.41599999999999998</v>
      </c>
      <c r="G4" s="5">
        <v>0.41599999999999998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5"/>
    </sheetView>
  </sheetViews>
  <sheetFormatPr baseColWidth="10" defaultColWidth="14.5" defaultRowHeight="15.75" customHeight="1" x14ac:dyDescent="0.15"/>
  <cols>
    <col min="1" max="1" width="28.832031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0.3</v>
      </c>
      <c r="F2" s="5">
        <v>0.3</v>
      </c>
      <c r="G2" s="5">
        <v>0.3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21">
        <f>E2*0.8</f>
        <v>0.24</v>
      </c>
      <c r="F4" s="21">
        <f t="shared" ref="F4:G4" si="0">F2*0.8</f>
        <v>0.24</v>
      </c>
      <c r="G4" s="21">
        <f t="shared" si="0"/>
        <v>0.24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J42" sqref="J42"/>
    </sheetView>
  </sheetViews>
  <sheetFormatPr baseColWidth="10" defaultColWidth="14.5" defaultRowHeight="15.75" customHeight="1" x14ac:dyDescent="0.15"/>
  <cols>
    <col min="1" max="1" width="28.6640625" customWidth="1"/>
  </cols>
  <sheetData>
    <row r="1" spans="1:7" ht="15.75" customHeight="1" x14ac:dyDescent="0.15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5" t="s">
        <v>64</v>
      </c>
      <c r="B2" s="5" t="s">
        <v>34</v>
      </c>
      <c r="C2" s="5">
        <v>0</v>
      </c>
      <c r="D2" s="5">
        <v>0</v>
      </c>
      <c r="E2" s="5">
        <v>0.62</v>
      </c>
      <c r="F2" s="5">
        <v>0.62</v>
      </c>
      <c r="G2" s="5">
        <v>0.62</v>
      </c>
    </row>
    <row r="3" spans="1:7" ht="15.75" customHeight="1" x14ac:dyDescent="0.15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 x14ac:dyDescent="0.15">
      <c r="A4" s="5" t="s">
        <v>80</v>
      </c>
      <c r="B4" s="5" t="s">
        <v>34</v>
      </c>
      <c r="C4" s="5">
        <v>0</v>
      </c>
      <c r="D4" s="5">
        <v>0</v>
      </c>
      <c r="E4" s="21">
        <f>E2*0.8</f>
        <v>0.496</v>
      </c>
      <c r="F4" s="21">
        <f t="shared" ref="F4:G4" si="0">F2*0.8</f>
        <v>0.496</v>
      </c>
      <c r="G4" s="21">
        <f t="shared" si="0"/>
        <v>0.496</v>
      </c>
    </row>
    <row r="5" spans="1:7" ht="15.75" customHeight="1" x14ac:dyDescent="0.15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2017-09-18T01:26:57Z</dcterms:created>
  <dcterms:modified xsi:type="dcterms:W3CDTF">2017-09-22T03:34:20Z</dcterms:modified>
</cp:coreProperties>
</file>