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6020" yWindow="600" windowWidth="25600" windowHeight="14700" tabRatio="500" firstSheet="8" activeTab="9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target population" sheetId="21" r:id="rId14"/>
    <sheet name="Interventions birth outcomes" sheetId="22" r:id="rId15"/>
    <sheet name="Interventions anemia" sheetId="30" r:id="rId16"/>
    <sheet name="Interventions wasting" sheetId="31" r:id="rId17"/>
    <sheet name="Interventions for children" sheetId="28" r:id="rId18"/>
    <sheet name="Interventions family planning" sheetId="34" r:id="rId19"/>
    <sheet name="Interventions cost and coverage" sheetId="20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4" l="1"/>
  <c r="E3" i="34"/>
  <c r="E4" i="34"/>
  <c r="E5" i="34"/>
  <c r="E6" i="34"/>
  <c r="E7" i="34"/>
  <c r="E8" i="34"/>
  <c r="E9" i="34"/>
  <c r="E10" i="34"/>
  <c r="D40" i="20"/>
  <c r="D12" i="35"/>
  <c r="C12" i="35"/>
  <c r="D11" i="35"/>
  <c r="C11" i="35"/>
  <c r="D10" i="35"/>
  <c r="C10" i="35"/>
  <c r="D9" i="35"/>
  <c r="C9" i="35"/>
  <c r="D8" i="35"/>
  <c r="C8" i="35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F16" i="32"/>
  <c r="E16" i="32"/>
  <c r="D16" i="32"/>
  <c r="H13" i="32"/>
  <c r="G13" i="32"/>
  <c r="F13" i="32"/>
  <c r="E13" i="32"/>
  <c r="D13" i="32"/>
  <c r="H10" i="32"/>
  <c r="G10" i="32"/>
  <c r="F10" i="32"/>
  <c r="E10" i="32"/>
  <c r="D10" i="32"/>
  <c r="H7" i="32"/>
  <c r="G7" i="32"/>
  <c r="F7" i="32"/>
  <c r="E7" i="32"/>
  <c r="D7" i="32"/>
  <c r="H4" i="32"/>
  <c r="G4" i="32"/>
  <c r="F4" i="32"/>
  <c r="E4" i="32"/>
  <c r="D4" i="32"/>
  <c r="C6" i="35"/>
  <c r="C5" i="35"/>
  <c r="C4" i="35"/>
  <c r="C3" i="35"/>
  <c r="C2" i="35"/>
  <c r="D11" i="22"/>
  <c r="C11" i="22"/>
  <c r="D9" i="22"/>
  <c r="C9" i="22"/>
  <c r="F43" i="21"/>
  <c r="G43" i="21"/>
  <c r="H43" i="21"/>
  <c r="I43" i="21"/>
  <c r="F44" i="21"/>
  <c r="G44" i="21"/>
  <c r="H44" i="21"/>
  <c r="I44" i="21"/>
  <c r="F45" i="21"/>
  <c r="G45" i="21"/>
  <c r="H45" i="21"/>
  <c r="I45" i="21"/>
  <c r="E45" i="21"/>
  <c r="E44" i="21"/>
  <c r="E43" i="21"/>
  <c r="D37" i="20"/>
  <c r="B6" i="7"/>
  <c r="C6" i="7"/>
  <c r="D6" i="7"/>
  <c r="E6" i="7"/>
  <c r="F6" i="7"/>
  <c r="D39" i="20"/>
  <c r="B5" i="7"/>
  <c r="C5" i="7"/>
  <c r="D5" i="7"/>
  <c r="E5" i="7"/>
  <c r="F5" i="7"/>
  <c r="D38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I38" i="21"/>
  <c r="H38" i="21"/>
  <c r="G38" i="21"/>
  <c r="F38" i="21"/>
  <c r="F39" i="21"/>
  <c r="E38" i="21"/>
  <c r="E39" i="21"/>
  <c r="I39" i="21"/>
  <c r="H39" i="21"/>
  <c r="G39" i="21"/>
  <c r="E40" i="21"/>
  <c r="I40" i="21"/>
  <c r="H40" i="21"/>
  <c r="G40" i="21"/>
  <c r="F40" i="21"/>
  <c r="I42" i="21"/>
  <c r="H42" i="21"/>
  <c r="G42" i="21"/>
  <c r="F42" i="21"/>
  <c r="E42" i="21"/>
  <c r="C42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6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6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<sst xmlns="http://schemas.openxmlformats.org/spreadsheetml/2006/main" count="690" uniqueCount="228">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</sst>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9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0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2" borderId="0" xfId="0" applyNumberFormat="1" applyFont="1" applyFill="1" applyAlignment="1"/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4" fillId="2" borderId="3" xfId="0" applyFont="1" applyFill="1" applyBorder="1" applyAlignment="1"/>
    <xf numFmtId="0" fontId="18" fillId="0" borderId="0" xfId="0" applyFont="1" applyFill="1" applyBorder="1" applyAlignment="1"/>
    <xf numFmtId="0" fontId="1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0" xfId="0" applyFont="1" applyAlignment="1">
      <alignment horizontal="center" vertical="center"/>
    </xf>
    <xf numFmtId="2" fontId="0" fillId="7" borderId="0" xfId="0" applyNumberFormat="1" applyFont="1" applyFill="1" applyAlignment="1"/>
  </cellXfs>
  <cellStyles count="59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(C3+C3*C16/(1000-C16))/(1-C15)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4" t="s">
        <v>217</v>
      </c>
      <c r="C9" s="88">
        <v>0.5</v>
      </c>
    </row>
    <row r="10" spans="1:3" ht="15.75" customHeight="1" x14ac:dyDescent="0.15">
      <c r="B10" s="4" t="s">
        <v>218</v>
      </c>
      <c r="C10" s="88">
        <v>0.3</v>
      </c>
    </row>
    <row r="11" spans="1:3" ht="15.75" customHeight="1" x14ac:dyDescent="0.15">
      <c r="B11" s="4" t="s">
        <v>219</v>
      </c>
      <c r="C11" s="88">
        <v>0.1</v>
      </c>
    </row>
    <row r="12" spans="1:3" ht="15.75" customHeight="1" x14ac:dyDescent="0.15">
      <c r="B12" s="33"/>
    </row>
    <row r="13" spans="1:3" ht="15.75" customHeight="1" x14ac:dyDescent="0.15">
      <c r="B13" s="10"/>
      <c r="C13" s="1"/>
    </row>
    <row r="14" spans="1:3" ht="15.75" customHeight="1" x14ac:dyDescent="0.15">
      <c r="A14" s="10" t="s">
        <v>141</v>
      </c>
      <c r="B14" t="s">
        <v>78</v>
      </c>
      <c r="C14" s="19">
        <v>176</v>
      </c>
    </row>
    <row r="15" spans="1:3" ht="15.75" customHeight="1" x14ac:dyDescent="0.15">
      <c r="B15" t="s">
        <v>136</v>
      </c>
      <c r="C15" s="19">
        <v>0.13</v>
      </c>
    </row>
    <row r="16" spans="1:3" ht="15.75" customHeight="1" x14ac:dyDescent="0.15">
      <c r="B16" t="s">
        <v>137</v>
      </c>
      <c r="C16" s="19">
        <v>25.36</v>
      </c>
    </row>
    <row r="17" spans="1:3" ht="15.75" customHeight="1" x14ac:dyDescent="0.15">
      <c r="B17" t="s">
        <v>138</v>
      </c>
      <c r="C17" s="19">
        <v>25.4</v>
      </c>
    </row>
    <row r="18" spans="1:3" ht="15.75" customHeight="1" x14ac:dyDescent="0.15">
      <c r="B18" t="s">
        <v>139</v>
      </c>
      <c r="C18" s="19">
        <v>34.68</v>
      </c>
    </row>
    <row r="19" spans="1:3" ht="15.75" customHeight="1" x14ac:dyDescent="0.15">
      <c r="B19" t="s">
        <v>140</v>
      </c>
      <c r="C19" s="19">
        <v>39.32</v>
      </c>
    </row>
    <row r="21" spans="1:3" ht="15.75" customHeight="1" x14ac:dyDescent="0.15">
      <c r="B21" s="10"/>
      <c r="C21" s="1"/>
    </row>
    <row r="22" spans="1:3" ht="15.75" customHeight="1" x14ac:dyDescent="0.15">
      <c r="A22" s="10" t="s">
        <v>75</v>
      </c>
      <c r="B22" s="33" t="s">
        <v>77</v>
      </c>
      <c r="C22" s="44">
        <v>0.3</v>
      </c>
    </row>
    <row r="23" spans="1:3" ht="15.75" customHeight="1" x14ac:dyDescent="0.15">
      <c r="B23" s="33" t="s">
        <v>106</v>
      </c>
      <c r="C23" s="44">
        <v>0.8</v>
      </c>
    </row>
    <row r="24" spans="1:3" ht="15.75" customHeight="1" x14ac:dyDescent="0.15">
      <c r="B24" s="33" t="s">
        <v>107</v>
      </c>
      <c r="C24" s="44">
        <v>0.12</v>
      </c>
    </row>
    <row r="25" spans="1:3" ht="15.75" customHeight="1" x14ac:dyDescent="0.15">
      <c r="B25" s="33" t="s">
        <v>108</v>
      </c>
      <c r="C25" s="44">
        <v>0.05</v>
      </c>
    </row>
    <row r="26" spans="1:3" ht="15.75" customHeight="1" x14ac:dyDescent="0.15">
      <c r="B26" s="33" t="s">
        <v>76</v>
      </c>
      <c r="C26" s="44">
        <v>0.05</v>
      </c>
    </row>
    <row r="28" spans="1:3" ht="15.75" customHeight="1" x14ac:dyDescent="0.15">
      <c r="B28" s="33"/>
    </row>
    <row r="29" spans="1:3" ht="15.75" customHeight="1" x14ac:dyDescent="0.2">
      <c r="A29" s="10" t="s">
        <v>134</v>
      </c>
      <c r="B29" s="51" t="s">
        <v>82</v>
      </c>
      <c r="C29" s="52">
        <v>8634000</v>
      </c>
    </row>
    <row r="30" spans="1:3" ht="15" customHeight="1" x14ac:dyDescent="0.2">
      <c r="B30" s="51" t="s">
        <v>128</v>
      </c>
      <c r="C30" s="52">
        <v>13550000</v>
      </c>
    </row>
    <row r="31" spans="1:3" ht="15.75" customHeight="1" x14ac:dyDescent="0.2">
      <c r="B31" s="51" t="s">
        <v>129</v>
      </c>
      <c r="C31" s="52">
        <v>12394000</v>
      </c>
    </row>
    <row r="32" spans="1:3" ht="15.75" customHeight="1" x14ac:dyDescent="0.2">
      <c r="B32" s="51" t="s">
        <v>130</v>
      </c>
      <c r="C32" s="52">
        <v>9148000</v>
      </c>
    </row>
    <row r="33" spans="1:3" ht="15.75" customHeight="1" x14ac:dyDescent="0.2">
      <c r="B33" s="51"/>
      <c r="C33" s="53"/>
    </row>
    <row r="35" spans="1:3" ht="15.75" customHeight="1" x14ac:dyDescent="0.2">
      <c r="A35" s="10" t="s">
        <v>125</v>
      </c>
      <c r="B35" s="42" t="s">
        <v>82</v>
      </c>
      <c r="C35" s="43">
        <v>0.29978973218277538</v>
      </c>
    </row>
    <row r="36" spans="1:3" ht="15.75" customHeight="1" x14ac:dyDescent="0.2">
      <c r="B36" s="50" t="s">
        <v>128</v>
      </c>
      <c r="C36" s="43">
        <v>0.52556568434139284</v>
      </c>
    </row>
    <row r="37" spans="1:3" ht="15.75" customHeight="1" x14ac:dyDescent="0.2">
      <c r="B37" s="50" t="s">
        <v>129</v>
      </c>
      <c r="C37" s="43">
        <v>0.16210210664201097</v>
      </c>
    </row>
    <row r="38" spans="1:3" ht="15.75" customHeight="1" x14ac:dyDescent="0.2">
      <c r="B38" s="50" t="s">
        <v>130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tabSelected="1" topLeftCell="A15" workbookViewId="0">
      <selection activeCell="A36" sqref="A36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98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98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98"/>
      <c r="C4" t="s">
        <v>204</v>
      </c>
      <c r="D4" s="73">
        <f>D17^(1/5)</f>
        <v>1.0098057976734853</v>
      </c>
      <c r="E4" s="73">
        <f t="shared" ref="E4:H4" si="0">E17^(1/5)</f>
        <v>1.0098057976734853</v>
      </c>
      <c r="F4" s="73">
        <f t="shared" si="0"/>
        <v>1.0098057976734853</v>
      </c>
      <c r="G4" s="73">
        <f t="shared" si="0"/>
        <v>1.0098057976734853</v>
      </c>
      <c r="H4" s="73">
        <f t="shared" si="0"/>
        <v>1</v>
      </c>
      <c r="J4" s="73"/>
    </row>
    <row r="5" spans="1:10" x14ac:dyDescent="0.15">
      <c r="B5" s="98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 x14ac:dyDescent="0.15">
      <c r="B6" s="98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 x14ac:dyDescent="0.15">
      <c r="B7" s="98"/>
      <c r="C7" t="s">
        <v>204</v>
      </c>
      <c r="D7" s="73">
        <f>D17^(1/5)</f>
        <v>1.0098057976734853</v>
      </c>
      <c r="E7" s="73">
        <f t="shared" ref="E7:H7" si="1">E17^(1/5)</f>
        <v>1.0098057976734853</v>
      </c>
      <c r="F7" s="73">
        <f t="shared" si="1"/>
        <v>1.0098057976734853</v>
      </c>
      <c r="G7" s="73">
        <f t="shared" si="1"/>
        <v>1.0098057976734853</v>
      </c>
      <c r="H7" s="73">
        <f t="shared" si="1"/>
        <v>1</v>
      </c>
    </row>
    <row r="8" spans="1:10" x14ac:dyDescent="0.15">
      <c r="B8" s="98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 x14ac:dyDescent="0.15">
      <c r="B9" s="98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 x14ac:dyDescent="0.15">
      <c r="B10" s="98"/>
      <c r="C10" t="s">
        <v>204</v>
      </c>
      <c r="D10" s="73">
        <f>D17^(1/5)</f>
        <v>1.0098057976734853</v>
      </c>
      <c r="E10" s="73">
        <f t="shared" ref="E10:H10" si="2">E17^(1/5)</f>
        <v>1.0098057976734853</v>
      </c>
      <c r="F10" s="73">
        <f t="shared" si="2"/>
        <v>1.0098057976734853</v>
      </c>
      <c r="G10" s="73">
        <f t="shared" si="2"/>
        <v>1.0098057976734853</v>
      </c>
      <c r="H10" s="73">
        <f t="shared" si="2"/>
        <v>1</v>
      </c>
    </row>
    <row r="11" spans="1:10" x14ac:dyDescent="0.15">
      <c r="B11" s="98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 x14ac:dyDescent="0.15">
      <c r="B12" s="98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 x14ac:dyDescent="0.15">
      <c r="B13" s="98"/>
      <c r="C13" t="s">
        <v>204</v>
      </c>
      <c r="D13" s="73">
        <f>D17^(1/5)</f>
        <v>1.0098057976734853</v>
      </c>
      <c r="E13" s="73">
        <f t="shared" ref="E13:H13" si="3">E17^(1/5)</f>
        <v>1.0098057976734853</v>
      </c>
      <c r="F13" s="73">
        <f t="shared" si="3"/>
        <v>1.0098057976734853</v>
      </c>
      <c r="G13" s="73">
        <f t="shared" si="3"/>
        <v>1.0098057976734853</v>
      </c>
      <c r="H13" s="73">
        <f t="shared" si="3"/>
        <v>1</v>
      </c>
    </row>
    <row r="14" spans="1:10" x14ac:dyDescent="0.15">
      <c r="B14" s="98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 x14ac:dyDescent="0.15">
      <c r="B15" s="98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 x14ac:dyDescent="0.15">
      <c r="B16" s="98"/>
      <c r="C16" t="s">
        <v>204</v>
      </c>
      <c r="D16" s="73">
        <f>D17^(1/5)</f>
        <v>1.0098057976734853</v>
      </c>
      <c r="E16" s="73">
        <f>E17^(1/5)</f>
        <v>1.0098057976734853</v>
      </c>
      <c r="F16" s="73">
        <f t="shared" ref="F16:H16" si="4">F17^(1/5)</f>
        <v>1.0098057976734853</v>
      </c>
      <c r="G16" s="73">
        <f t="shared" si="4"/>
        <v>1.0098057976734853</v>
      </c>
      <c r="H16" s="73">
        <f t="shared" si="4"/>
        <v>1</v>
      </c>
    </row>
    <row r="17" spans="1:8" x14ac:dyDescent="0.15">
      <c r="B17" s="86" t="s">
        <v>112</v>
      </c>
      <c r="C17" t="s">
        <v>204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 x14ac:dyDescent="0.15">
      <c r="D18" s="75"/>
      <c r="E18" s="75"/>
      <c r="F18" s="75"/>
      <c r="G18" s="75"/>
      <c r="H18" s="75"/>
    </row>
    <row r="19" spans="1:8" x14ac:dyDescent="0.15">
      <c r="A19" s="77" t="s">
        <v>198</v>
      </c>
      <c r="B19" s="98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 x14ac:dyDescent="0.15">
      <c r="B20" s="98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 x14ac:dyDescent="0.15">
      <c r="B21" s="98"/>
      <c r="C21" t="s">
        <v>204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 x14ac:dyDescent="0.15">
      <c r="B22" s="98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 x14ac:dyDescent="0.15">
      <c r="B23" s="98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 x14ac:dyDescent="0.15">
      <c r="B24" s="98"/>
      <c r="C24" t="s">
        <v>204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 x14ac:dyDescent="0.15">
      <c r="B25" s="98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 x14ac:dyDescent="0.15">
      <c r="B26" s="98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 x14ac:dyDescent="0.15">
      <c r="B27" s="98"/>
      <c r="C27" t="s">
        <v>204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 x14ac:dyDescent="0.15">
      <c r="B28" s="98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 x14ac:dyDescent="0.15">
      <c r="B29" s="98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 x14ac:dyDescent="0.15">
      <c r="B30" s="98"/>
      <c r="C30" t="s">
        <v>204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 x14ac:dyDescent="0.15">
      <c r="B31" s="98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 x14ac:dyDescent="0.15">
      <c r="B32" s="98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 x14ac:dyDescent="0.15">
      <c r="B33" s="98"/>
      <c r="C33" t="s">
        <v>204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1:8" x14ac:dyDescent="0.15">
      <c r="B34" s="79" t="s">
        <v>112</v>
      </c>
      <c r="C34" t="s">
        <v>204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 x14ac:dyDescent="0.15">
      <c r="A36" s="10" t="s">
        <v>227</v>
      </c>
      <c r="B36" s="98" t="s">
        <v>81</v>
      </c>
      <c r="C36" t="s">
        <v>193</v>
      </c>
      <c r="D36" s="73">
        <v>1</v>
      </c>
      <c r="E36" s="73">
        <v>1</v>
      </c>
      <c r="F36" s="73">
        <v>0.98</v>
      </c>
      <c r="G36" s="73">
        <v>0.98</v>
      </c>
      <c r="H36" s="73">
        <v>1</v>
      </c>
    </row>
    <row r="37" spans="1:8" x14ac:dyDescent="0.15">
      <c r="B37" s="98"/>
      <c r="C37" t="s">
        <v>194</v>
      </c>
      <c r="D37" s="73">
        <v>1</v>
      </c>
      <c r="E37" s="73">
        <v>1</v>
      </c>
      <c r="F37" s="73">
        <v>0.98</v>
      </c>
      <c r="G37" s="73">
        <v>0.98</v>
      </c>
      <c r="H37" s="73">
        <v>1</v>
      </c>
    </row>
    <row r="38" spans="1:8" x14ac:dyDescent="0.15">
      <c r="B38" s="98"/>
      <c r="C38" t="s">
        <v>204</v>
      </c>
      <c r="D38" s="73">
        <v>1</v>
      </c>
      <c r="E38" s="73">
        <v>1</v>
      </c>
      <c r="F38" s="73">
        <v>0.99</v>
      </c>
      <c r="G38" s="73">
        <v>0.99</v>
      </c>
      <c r="H38" s="73">
        <v>1</v>
      </c>
    </row>
    <row r="39" spans="1:8" x14ac:dyDescent="0.15">
      <c r="B39" s="98" t="s">
        <v>6</v>
      </c>
      <c r="C39" t="s">
        <v>193</v>
      </c>
      <c r="D39" s="73">
        <v>1</v>
      </c>
      <c r="E39" s="73">
        <v>1</v>
      </c>
      <c r="F39" s="73">
        <v>0.95</v>
      </c>
      <c r="G39" s="73">
        <v>0.98</v>
      </c>
      <c r="H39" s="73">
        <v>1</v>
      </c>
    </row>
    <row r="40" spans="1:8" x14ac:dyDescent="0.15">
      <c r="B40" s="98"/>
      <c r="C40" t="s">
        <v>194</v>
      </c>
      <c r="D40" s="73">
        <v>1</v>
      </c>
      <c r="E40" s="73">
        <v>1</v>
      </c>
      <c r="F40" s="73">
        <v>0.95</v>
      </c>
      <c r="G40" s="73">
        <v>0.98</v>
      </c>
      <c r="H40" s="73">
        <v>1</v>
      </c>
    </row>
    <row r="41" spans="1:8" x14ac:dyDescent="0.15">
      <c r="B41" s="98"/>
      <c r="C41" t="s">
        <v>204</v>
      </c>
      <c r="D41" s="73">
        <v>1</v>
      </c>
      <c r="E41" s="73">
        <v>1</v>
      </c>
      <c r="F41" s="73">
        <v>0.99</v>
      </c>
      <c r="G41" s="73">
        <v>0.99</v>
      </c>
      <c r="H41" s="73">
        <v>1</v>
      </c>
    </row>
    <row r="42" spans="1:8" x14ac:dyDescent="0.15">
      <c r="B42" s="98" t="s">
        <v>7</v>
      </c>
      <c r="C42" t="s">
        <v>193</v>
      </c>
      <c r="D42" s="73">
        <v>1</v>
      </c>
      <c r="E42" s="73">
        <v>1</v>
      </c>
      <c r="F42" s="73">
        <v>0.9</v>
      </c>
      <c r="G42" s="73">
        <v>0.95</v>
      </c>
      <c r="H42" s="73">
        <v>1</v>
      </c>
    </row>
    <row r="43" spans="1:8" x14ac:dyDescent="0.15">
      <c r="B43" s="98"/>
      <c r="C43" t="s">
        <v>194</v>
      </c>
      <c r="D43" s="73">
        <v>1</v>
      </c>
      <c r="E43" s="73">
        <v>1</v>
      </c>
      <c r="F43" s="73">
        <v>0.9</v>
      </c>
      <c r="G43" s="73">
        <v>0.95</v>
      </c>
      <c r="H43" s="73">
        <v>1</v>
      </c>
    </row>
    <row r="44" spans="1:8" x14ac:dyDescent="0.15">
      <c r="B44" s="98"/>
      <c r="C44" t="s">
        <v>204</v>
      </c>
      <c r="D44" s="73">
        <v>1</v>
      </c>
      <c r="E44" s="73">
        <v>1</v>
      </c>
      <c r="F44" s="73">
        <v>0.99</v>
      </c>
      <c r="G44" s="73">
        <v>0.99</v>
      </c>
      <c r="H44" s="73">
        <v>1</v>
      </c>
    </row>
    <row r="45" spans="1:8" x14ac:dyDescent="0.15">
      <c r="B45" s="98" t="s">
        <v>8</v>
      </c>
      <c r="C45" t="s">
        <v>193</v>
      </c>
      <c r="D45" s="73">
        <v>1</v>
      </c>
      <c r="E45" s="73">
        <v>1</v>
      </c>
      <c r="F45" s="73">
        <v>0.78</v>
      </c>
      <c r="G45" s="73">
        <v>0.9</v>
      </c>
      <c r="H45" s="73">
        <v>1</v>
      </c>
    </row>
    <row r="46" spans="1:8" x14ac:dyDescent="0.15">
      <c r="B46" s="98"/>
      <c r="C46" t="s">
        <v>194</v>
      </c>
      <c r="D46" s="73">
        <v>1</v>
      </c>
      <c r="E46" s="73">
        <v>1</v>
      </c>
      <c r="F46" s="73">
        <v>0.78</v>
      </c>
      <c r="G46" s="73">
        <v>0.9</v>
      </c>
      <c r="H46" s="73">
        <v>1</v>
      </c>
    </row>
    <row r="47" spans="1:8" x14ac:dyDescent="0.15">
      <c r="B47" s="98"/>
      <c r="C47" t="s">
        <v>204</v>
      </c>
      <c r="D47" s="73">
        <v>1</v>
      </c>
      <c r="E47" s="73">
        <v>1</v>
      </c>
      <c r="F47" s="73">
        <v>0.99</v>
      </c>
      <c r="G47" s="73">
        <v>0.99</v>
      </c>
      <c r="H47" s="73">
        <v>1</v>
      </c>
    </row>
    <row r="48" spans="1:8" x14ac:dyDescent="0.15">
      <c r="B48" s="98" t="s">
        <v>9</v>
      </c>
      <c r="C48" t="s">
        <v>193</v>
      </c>
      <c r="D48" s="73">
        <v>1</v>
      </c>
      <c r="E48" s="73">
        <v>1</v>
      </c>
      <c r="F48" s="73">
        <v>1</v>
      </c>
      <c r="G48" s="73">
        <v>0.78</v>
      </c>
      <c r="H48" s="73">
        <v>1</v>
      </c>
    </row>
    <row r="49" spans="2:8" x14ac:dyDescent="0.15">
      <c r="B49" s="98"/>
      <c r="C49" t="s">
        <v>194</v>
      </c>
      <c r="D49" s="73">
        <v>1</v>
      </c>
      <c r="E49" s="73">
        <v>1</v>
      </c>
      <c r="F49" s="73">
        <v>1</v>
      </c>
      <c r="G49" s="73">
        <v>0.78</v>
      </c>
      <c r="H49" s="73">
        <v>1</v>
      </c>
    </row>
    <row r="50" spans="2:8" x14ac:dyDescent="0.15">
      <c r="B50" s="98"/>
      <c r="C50" t="s">
        <v>204</v>
      </c>
      <c r="D50" s="73">
        <v>1</v>
      </c>
      <c r="E50" s="73">
        <v>1</v>
      </c>
      <c r="F50" s="73">
        <v>1</v>
      </c>
      <c r="G50" s="73">
        <v>0.99</v>
      </c>
      <c r="H50" s="73">
        <v>1</v>
      </c>
    </row>
    <row r="51" spans="2:8" x14ac:dyDescent="0.15">
      <c r="B51" s="91" t="s">
        <v>112</v>
      </c>
      <c r="C51" t="s">
        <v>204</v>
      </c>
      <c r="D51" s="99">
        <v>1</v>
      </c>
      <c r="E51" s="99">
        <v>1</v>
      </c>
      <c r="F51" s="99">
        <v>0.95</v>
      </c>
      <c r="G51" s="99">
        <v>0.95</v>
      </c>
      <c r="H51" s="99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9" sqref="D1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201</v>
      </c>
      <c r="B2" t="s">
        <v>81</v>
      </c>
      <c r="D2" t="s">
        <v>205</v>
      </c>
      <c r="E2" s="81"/>
    </row>
    <row r="3" spans="1:5" x14ac:dyDescent="0.15">
      <c r="B3" t="s">
        <v>6</v>
      </c>
      <c r="D3" t="s">
        <v>205</v>
      </c>
      <c r="E3" s="81"/>
    </row>
    <row r="4" spans="1:5" x14ac:dyDescent="0.15">
      <c r="B4" t="s">
        <v>7</v>
      </c>
      <c r="C4" t="s">
        <v>205</v>
      </c>
      <c r="E4" s="81"/>
    </row>
    <row r="5" spans="1:5" x14ac:dyDescent="0.15">
      <c r="B5" t="s">
        <v>8</v>
      </c>
      <c r="C5" t="s">
        <v>205</v>
      </c>
      <c r="E5" s="81"/>
    </row>
    <row r="6" spans="1:5" x14ac:dyDescent="0.15">
      <c r="B6" t="s">
        <v>9</v>
      </c>
      <c r="C6" t="s">
        <v>205</v>
      </c>
      <c r="E6" s="81"/>
    </row>
    <row r="7" spans="1:5" x14ac:dyDescent="0.15">
      <c r="B7" t="s">
        <v>112</v>
      </c>
      <c r="C7" s="81"/>
      <c r="D7" s="81"/>
    </row>
    <row r="9" spans="1:5" x14ac:dyDescent="0.15">
      <c r="A9" s="10" t="s">
        <v>202</v>
      </c>
      <c r="B9" t="s">
        <v>81</v>
      </c>
      <c r="C9" t="s">
        <v>205</v>
      </c>
      <c r="D9" t="s">
        <v>205</v>
      </c>
      <c r="E9" s="81"/>
    </row>
    <row r="10" spans="1:5" x14ac:dyDescent="0.15">
      <c r="B10" t="s">
        <v>6</v>
      </c>
      <c r="E10" s="81"/>
    </row>
    <row r="11" spans="1:5" x14ac:dyDescent="0.15">
      <c r="B11" t="s">
        <v>7</v>
      </c>
      <c r="E11" s="81"/>
    </row>
    <row r="12" spans="1:5" x14ac:dyDescent="0.15">
      <c r="B12" t="s">
        <v>8</v>
      </c>
      <c r="E12" s="81"/>
    </row>
    <row r="13" spans="1:5" x14ac:dyDescent="0.15">
      <c r="B13" t="s">
        <v>9</v>
      </c>
      <c r="E13" s="81"/>
    </row>
    <row r="14" spans="1:5" x14ac:dyDescent="0.15">
      <c r="B14" t="s">
        <v>112</v>
      </c>
      <c r="C14" s="81"/>
      <c r="D14" s="81"/>
    </row>
    <row r="16" spans="1:5" x14ac:dyDescent="0.15">
      <c r="A16" s="10" t="s">
        <v>203</v>
      </c>
      <c r="B16" t="s">
        <v>81</v>
      </c>
      <c r="E16" s="81"/>
    </row>
    <row r="17" spans="2:5" x14ac:dyDescent="0.15">
      <c r="B17" t="s">
        <v>6</v>
      </c>
      <c r="E17" s="81"/>
    </row>
    <row r="18" spans="2:5" x14ac:dyDescent="0.15">
      <c r="B18" t="s">
        <v>7</v>
      </c>
      <c r="E18" s="81"/>
    </row>
    <row r="19" spans="2:5" x14ac:dyDescent="0.15">
      <c r="B19" t="s">
        <v>8</v>
      </c>
      <c r="E19" s="81"/>
    </row>
    <row r="20" spans="2:5" x14ac:dyDescent="0.15">
      <c r="B20" t="s">
        <v>9</v>
      </c>
      <c r="E20" s="81"/>
    </row>
    <row r="21" spans="2:5" x14ac:dyDescent="0.15">
      <c r="B21" t="s">
        <v>112</v>
      </c>
      <c r="C21" s="81"/>
      <c r="D21" s="81"/>
      <c r="E21" t="s">
        <v>205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221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222</v>
      </c>
      <c r="B2" t="s">
        <v>81</v>
      </c>
      <c r="C2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demographics'!C10</f>
        <v>0.3</v>
      </c>
      <c r="D6">
        <v>1</v>
      </c>
      <c r="E6">
        <v>1</v>
      </c>
    </row>
    <row r="8" spans="1:5" x14ac:dyDescent="0.15">
      <c r="A8" s="10" t="s">
        <v>223</v>
      </c>
      <c r="B8" t="s">
        <v>81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topLeftCell="A21" workbookViewId="0">
      <selection activeCell="B37" sqref="B37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90">
        <f>'Baseline year demographics'!$C$7</f>
        <v>0.36</v>
      </c>
      <c r="E11" s="90">
        <f>'Baseline year demographics'!$C$7</f>
        <v>0.36</v>
      </c>
      <c r="F11" s="90">
        <f>'Baseline year demographics'!$C$7</f>
        <v>0.36</v>
      </c>
      <c r="G11" s="90">
        <f>'Baseline year demographics'!$C$7</f>
        <v>0.36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84" t="s">
        <v>225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 x14ac:dyDescent="0.15">
      <c r="C37" s="4"/>
    </row>
    <row r="38" spans="1:9" ht="15.75" customHeight="1" x14ac:dyDescent="0.15">
      <c r="B38" s="4" t="s">
        <v>89</v>
      </c>
      <c r="C38" s="3">
        <v>0</v>
      </c>
      <c r="D38" s="3">
        <v>0</v>
      </c>
      <c r="E38" s="35">
        <f>'Baseline year demographics'!$C$24</f>
        <v>0.12</v>
      </c>
      <c r="F38" s="35">
        <f>'Baseline year demographics'!$C$24</f>
        <v>0.12</v>
      </c>
      <c r="G38" s="35">
        <f>'Baseline year demographics'!$C$24</f>
        <v>0.12</v>
      </c>
      <c r="H38" s="35">
        <f>'Baseline year demographics'!$C$24</f>
        <v>0.12</v>
      </c>
      <c r="I38" s="35">
        <f>'Baseline year demographics'!$C$24</f>
        <v>0.12</v>
      </c>
    </row>
    <row r="39" spans="1:9" ht="15.75" customHeight="1" x14ac:dyDescent="0.15">
      <c r="B39" s="4" t="s">
        <v>90</v>
      </c>
      <c r="C39" s="3">
        <v>0</v>
      </c>
      <c r="D39" s="3">
        <v>0</v>
      </c>
      <c r="E39" s="3">
        <f>'Baseline year demographics'!$C$25</f>
        <v>0.05</v>
      </c>
      <c r="F39" s="3">
        <f>'Baseline year demographics'!$C$25</f>
        <v>0.05</v>
      </c>
      <c r="G39" s="3">
        <f>'Baseline year demographics'!$C$25</f>
        <v>0.05</v>
      </c>
      <c r="H39" s="3">
        <f>'Baseline year demographics'!$C$25</f>
        <v>0.05</v>
      </c>
      <c r="I39" s="3">
        <f>'Baseline year demographics'!$C$25</f>
        <v>0.05</v>
      </c>
    </row>
    <row r="40" spans="1:9" ht="15.75" customHeight="1" x14ac:dyDescent="0.15">
      <c r="B40" s="4" t="s">
        <v>91</v>
      </c>
      <c r="C40" s="3">
        <v>0</v>
      </c>
      <c r="D40" s="3">
        <v>0</v>
      </c>
      <c r="E40" s="3">
        <f>'Baseline year demographics'!$C$23</f>
        <v>0.8</v>
      </c>
      <c r="F40" s="3">
        <f>'Baseline year demographics'!$C$23</f>
        <v>0.8</v>
      </c>
      <c r="G40" s="3">
        <f>'Baseline year demographics'!$C$23</f>
        <v>0.8</v>
      </c>
      <c r="H40" s="3">
        <f>'Baseline year demographics'!$C$23</f>
        <v>0.8</v>
      </c>
      <c r="I40" s="3">
        <f>'Baseline year demographics'!$C$23</f>
        <v>0.8</v>
      </c>
    </row>
    <row r="41" spans="1:9" ht="15.75" customHeight="1" x14ac:dyDescent="0.15">
      <c r="B41" s="4" t="s">
        <v>109</v>
      </c>
      <c r="C41" s="3">
        <v>0</v>
      </c>
      <c r="D41" s="3">
        <v>0</v>
      </c>
      <c r="E41" s="35">
        <v>1</v>
      </c>
      <c r="F41" s="35">
        <v>1</v>
      </c>
      <c r="G41" s="35">
        <v>1</v>
      </c>
      <c r="H41" s="35">
        <v>1</v>
      </c>
      <c r="I41" s="35">
        <v>1</v>
      </c>
    </row>
    <row r="42" spans="1:9" ht="15.75" customHeight="1" x14ac:dyDescent="0.15">
      <c r="B42" s="4" t="s">
        <v>87</v>
      </c>
      <c r="C42" s="35">
        <f>'Baseline year demographics'!$C$8</f>
        <v>0.1</v>
      </c>
      <c r="D42" s="35">
        <f>'Baseline year demographics'!$C$8</f>
        <v>0.1</v>
      </c>
      <c r="E42" s="35">
        <f>'Baseline year demographics'!$C$8</f>
        <v>0.1</v>
      </c>
      <c r="F42" s="35">
        <f>'Baseline year demographics'!$C$8</f>
        <v>0.1</v>
      </c>
      <c r="G42" s="35">
        <f>'Baseline year demographics'!$C$8</f>
        <v>0.1</v>
      </c>
      <c r="H42" s="35">
        <f>'Baseline year demographics'!$C$8</f>
        <v>0.1</v>
      </c>
      <c r="I42" s="35">
        <f>'Baseline year demographics'!$C$8</f>
        <v>0.1</v>
      </c>
    </row>
    <row r="43" spans="1:9" ht="15.75" customHeight="1" x14ac:dyDescent="0.15">
      <c r="B43" s="12" t="s">
        <v>180</v>
      </c>
      <c r="C43" s="3">
        <v>0</v>
      </c>
      <c r="D43" s="3">
        <v>0</v>
      </c>
      <c r="E43" s="71">
        <f>'Baseline year demographics'!$C$24</f>
        <v>0.12</v>
      </c>
      <c r="F43" s="71">
        <f>'Baseline year demographics'!$C$24</f>
        <v>0.12</v>
      </c>
      <c r="G43" s="71">
        <f>'Baseline year demographics'!$C$24</f>
        <v>0.12</v>
      </c>
      <c r="H43" s="71">
        <f>'Baseline year demographics'!$C$24</f>
        <v>0.12</v>
      </c>
      <c r="I43" s="71">
        <f>'Baseline year demographics'!$C$24</f>
        <v>0.12</v>
      </c>
    </row>
    <row r="44" spans="1:9" ht="15.75" customHeight="1" x14ac:dyDescent="0.15">
      <c r="B44" s="12" t="s">
        <v>181</v>
      </c>
      <c r="C44" s="3">
        <v>0</v>
      </c>
      <c r="D44" s="3">
        <v>0</v>
      </c>
      <c r="E44" s="69">
        <f>'Baseline year demographics'!$C$25</f>
        <v>0.05</v>
      </c>
      <c r="F44" s="69">
        <f>'Baseline year demographics'!$C$25</f>
        <v>0.05</v>
      </c>
      <c r="G44" s="69">
        <f>'Baseline year demographics'!$C$25</f>
        <v>0.05</v>
      </c>
      <c r="H44" s="69">
        <f>'Baseline year demographics'!$C$25</f>
        <v>0.05</v>
      </c>
      <c r="I44" s="69">
        <f>'Baseline year demographics'!$C$25</f>
        <v>0.05</v>
      </c>
    </row>
    <row r="45" spans="1:9" ht="15.75" customHeight="1" x14ac:dyDescent="0.15">
      <c r="B45" s="12" t="s">
        <v>182</v>
      </c>
      <c r="C45" s="3">
        <v>0</v>
      </c>
      <c r="D45" s="3">
        <v>0</v>
      </c>
      <c r="E45" s="69">
        <f>'Baseline year demographics'!$C$23</f>
        <v>0.8</v>
      </c>
      <c r="F45" s="69">
        <f>'Baseline year demographics'!$C$23</f>
        <v>0.8</v>
      </c>
      <c r="G45" s="69">
        <f>'Baseline year demographics'!$C$23</f>
        <v>0.8</v>
      </c>
      <c r="H45" s="69">
        <f>'Baseline year demographics'!$C$23</f>
        <v>0.8</v>
      </c>
      <c r="I45" s="69">
        <f>'Baseline year demographics'!$C$23</f>
        <v>0.8</v>
      </c>
    </row>
    <row r="46" spans="1:9" ht="15.75" customHeight="1" x14ac:dyDescent="0.15">
      <c r="A46" s="10" t="s">
        <v>88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C1" sqref="C1:E10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215</v>
      </c>
      <c r="B1" s="10" t="s">
        <v>216</v>
      </c>
      <c r="C1" s="10" t="s">
        <v>12</v>
      </c>
      <c r="D1" s="10" t="s">
        <v>224</v>
      </c>
      <c r="E1" s="10" t="s">
        <v>226</v>
      </c>
    </row>
    <row r="2" spans="1:5" ht="14" x14ac:dyDescent="0.15">
      <c r="A2" s="84" t="s">
        <v>206</v>
      </c>
      <c r="B2" s="85">
        <v>0.9</v>
      </c>
      <c r="C2" s="92">
        <v>0.09</v>
      </c>
      <c r="D2">
        <v>0.8</v>
      </c>
      <c r="E2">
        <f>C2*D2</f>
        <v>7.1999999999999995E-2</v>
      </c>
    </row>
    <row r="3" spans="1:5" ht="14" x14ac:dyDescent="0.15">
      <c r="A3" s="84" t="s">
        <v>207</v>
      </c>
      <c r="B3" s="85">
        <v>1</v>
      </c>
      <c r="C3" s="92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84" t="s">
        <v>208</v>
      </c>
      <c r="B4" s="85">
        <v>1</v>
      </c>
      <c r="C4" s="92">
        <v>0.08</v>
      </c>
      <c r="D4">
        <v>2</v>
      </c>
      <c r="E4">
        <f t="shared" si="0"/>
        <v>0.16</v>
      </c>
    </row>
    <row r="5" spans="1:5" ht="14" x14ac:dyDescent="0.15">
      <c r="A5" s="84" t="s">
        <v>211</v>
      </c>
      <c r="B5" s="85">
        <v>1</v>
      </c>
      <c r="C5" s="92">
        <v>0.18</v>
      </c>
      <c r="D5">
        <v>0.7</v>
      </c>
      <c r="E5">
        <f t="shared" si="0"/>
        <v>0.126</v>
      </c>
    </row>
    <row r="6" spans="1:5" ht="14" x14ac:dyDescent="0.15">
      <c r="A6" s="84" t="s">
        <v>212</v>
      </c>
      <c r="B6" s="85">
        <v>1</v>
      </c>
      <c r="C6" s="92">
        <v>0.02</v>
      </c>
      <c r="D6">
        <v>0.7</v>
      </c>
      <c r="E6">
        <f t="shared" si="0"/>
        <v>1.3999999999999999E-2</v>
      </c>
    </row>
    <row r="7" spans="1:5" ht="14" x14ac:dyDescent="0.15">
      <c r="A7" s="84" t="s">
        <v>209</v>
      </c>
      <c r="B7" s="85">
        <v>0.93</v>
      </c>
      <c r="C7" s="92">
        <v>0.45</v>
      </c>
      <c r="D7">
        <v>0.9</v>
      </c>
      <c r="E7">
        <f t="shared" si="0"/>
        <v>0.40500000000000003</v>
      </c>
    </row>
    <row r="8" spans="1:5" ht="14" x14ac:dyDescent="0.15">
      <c r="A8" s="84" t="s">
        <v>210</v>
      </c>
      <c r="B8" s="85">
        <v>0.5</v>
      </c>
      <c r="C8" s="92">
        <v>0.03</v>
      </c>
      <c r="D8">
        <v>0</v>
      </c>
      <c r="E8">
        <f t="shared" si="0"/>
        <v>0</v>
      </c>
    </row>
    <row r="9" spans="1:5" ht="14" x14ac:dyDescent="0.15">
      <c r="A9" s="84" t="s">
        <v>213</v>
      </c>
      <c r="B9" s="85">
        <v>0.5</v>
      </c>
      <c r="C9" s="92">
        <v>0.11</v>
      </c>
      <c r="D9">
        <v>0</v>
      </c>
      <c r="E9">
        <f t="shared" si="0"/>
        <v>0</v>
      </c>
    </row>
    <row r="10" spans="1:5" ht="14" x14ac:dyDescent="0.15">
      <c r="A10" s="84" t="s">
        <v>214</v>
      </c>
      <c r="B10" s="85">
        <v>0.98</v>
      </c>
      <c r="C10" s="92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topLeftCell="A11" workbookViewId="0">
      <selection activeCell="D40" sqref="D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176</v>
      </c>
      <c r="B2" s="14">
        <v>0</v>
      </c>
      <c r="C2" s="14">
        <v>0.85</v>
      </c>
      <c r="D2" s="14">
        <v>1</v>
      </c>
    </row>
    <row r="3" spans="1:4" ht="15.75" customHeight="1" x14ac:dyDescent="0.15">
      <c r="A3" s="4" t="s">
        <v>50</v>
      </c>
      <c r="B3" s="14">
        <v>0.621</v>
      </c>
      <c r="C3" s="14">
        <v>0.85</v>
      </c>
      <c r="D3" s="14">
        <v>0.35</v>
      </c>
    </row>
    <row r="4" spans="1:4" ht="15.75" customHeight="1" x14ac:dyDescent="0.15">
      <c r="A4" s="4" t="s">
        <v>161</v>
      </c>
      <c r="B4" s="14">
        <v>0</v>
      </c>
      <c r="C4" s="14">
        <v>0.85</v>
      </c>
      <c r="D4" s="14">
        <v>48</v>
      </c>
    </row>
    <row r="5" spans="1:4" ht="15.75" customHeight="1" x14ac:dyDescent="0.15">
      <c r="A5" s="4" t="s">
        <v>84</v>
      </c>
      <c r="B5" s="63">
        <v>0</v>
      </c>
      <c r="C5" s="64">
        <v>0.85</v>
      </c>
      <c r="D5" s="70">
        <v>50</v>
      </c>
    </row>
    <row r="6" spans="1:4" ht="15.75" customHeight="1" x14ac:dyDescent="0.15">
      <c r="A6" s="4" t="s">
        <v>172</v>
      </c>
      <c r="B6" s="34">
        <v>0</v>
      </c>
      <c r="C6" s="34">
        <v>0.85</v>
      </c>
      <c r="D6" s="19">
        <v>51</v>
      </c>
    </row>
    <row r="7" spans="1:4" ht="15.75" customHeight="1" x14ac:dyDescent="0.15">
      <c r="A7" s="4" t="s">
        <v>83</v>
      </c>
      <c r="B7" s="63">
        <v>0</v>
      </c>
      <c r="C7" s="64">
        <v>0.85</v>
      </c>
      <c r="D7" s="70">
        <v>1</v>
      </c>
    </row>
    <row r="8" spans="1:4" ht="15.75" customHeight="1" x14ac:dyDescent="0.15">
      <c r="A8" s="33" t="s">
        <v>173</v>
      </c>
      <c r="B8" s="34">
        <v>0</v>
      </c>
      <c r="C8" s="34">
        <v>0.85</v>
      </c>
      <c r="D8" s="19">
        <v>1</v>
      </c>
    </row>
    <row r="9" spans="1:4" ht="15.75" customHeight="1" x14ac:dyDescent="0.15">
      <c r="A9" t="s">
        <v>58</v>
      </c>
      <c r="B9" s="14">
        <v>0</v>
      </c>
      <c r="C9" s="14">
        <v>0.85</v>
      </c>
      <c r="D9" s="14">
        <v>25</v>
      </c>
    </row>
    <row r="10" spans="1:4" ht="15.75" customHeight="1" x14ac:dyDescent="0.15">
      <c r="A10" t="s">
        <v>171</v>
      </c>
      <c r="B10" s="65">
        <v>0</v>
      </c>
      <c r="C10" s="66">
        <v>0.85</v>
      </c>
      <c r="D10" s="66">
        <v>2.99</v>
      </c>
    </row>
    <row r="11" spans="1:4" ht="15.75" customHeight="1" x14ac:dyDescent="0.15">
      <c r="A11" t="s">
        <v>174</v>
      </c>
      <c r="B11" s="14">
        <v>0</v>
      </c>
      <c r="C11" s="14">
        <v>0.85</v>
      </c>
      <c r="D11" s="14">
        <v>2.99</v>
      </c>
    </row>
    <row r="12" spans="1:4" ht="15.75" customHeight="1" x14ac:dyDescent="0.15">
      <c r="A12" s="4" t="s">
        <v>86</v>
      </c>
      <c r="B12" s="65">
        <v>0</v>
      </c>
      <c r="C12" s="66">
        <v>0.85</v>
      </c>
      <c r="D12" s="66">
        <v>1.78</v>
      </c>
    </row>
    <row r="13" spans="1:4" ht="15.75" customHeight="1" x14ac:dyDescent="0.15">
      <c r="A13" s="4" t="s">
        <v>175</v>
      </c>
      <c r="B13" s="14">
        <v>0</v>
      </c>
      <c r="C13" s="14">
        <v>0.85</v>
      </c>
      <c r="D13" s="14">
        <v>1.78</v>
      </c>
    </row>
    <row r="14" spans="1:4" ht="15.75" customHeight="1" x14ac:dyDescent="0.15">
      <c r="A14" t="s">
        <v>151</v>
      </c>
      <c r="B14" s="14">
        <v>0</v>
      </c>
      <c r="C14" s="14">
        <v>0.85</v>
      </c>
      <c r="D14" s="14">
        <v>2.06</v>
      </c>
    </row>
    <row r="15" spans="1:4" ht="15.75" customHeight="1" x14ac:dyDescent="0.15">
      <c r="A15" t="s">
        <v>154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155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156</v>
      </c>
      <c r="B17" s="14">
        <v>0</v>
      </c>
      <c r="C17" s="14">
        <v>0.85</v>
      </c>
      <c r="D17" s="14">
        <v>1.78</v>
      </c>
    </row>
    <row r="18" spans="1:4" ht="15.75" customHeight="1" x14ac:dyDescent="0.15">
      <c r="A18" t="s">
        <v>157</v>
      </c>
      <c r="B18" s="14">
        <v>0</v>
      </c>
      <c r="C18" s="14">
        <v>0.85</v>
      </c>
      <c r="D18" s="14">
        <v>0.55000000000000004</v>
      </c>
    </row>
    <row r="19" spans="1:4" ht="15.75" customHeight="1" x14ac:dyDescent="0.15">
      <c r="A19" t="s">
        <v>158</v>
      </c>
      <c r="B19" s="14">
        <v>0</v>
      </c>
      <c r="C19" s="14">
        <v>0.85</v>
      </c>
      <c r="D19" s="14">
        <v>0.73</v>
      </c>
    </row>
    <row r="20" spans="1:4" ht="15.75" customHeight="1" x14ac:dyDescent="0.15">
      <c r="A20" t="s">
        <v>159</v>
      </c>
      <c r="B20" s="14">
        <v>0</v>
      </c>
      <c r="C20" s="14">
        <v>0.85</v>
      </c>
      <c r="D20" s="14">
        <v>1.78</v>
      </c>
    </row>
    <row r="21" spans="1:4" ht="15.75" customHeight="1" x14ac:dyDescent="0.15">
      <c r="A21" t="s">
        <v>160</v>
      </c>
      <c r="B21" s="14">
        <v>0</v>
      </c>
      <c r="C21" s="14">
        <v>0.85</v>
      </c>
      <c r="D21" s="14">
        <v>0.24</v>
      </c>
    </row>
    <row r="22" spans="1:4" ht="15.75" customHeight="1" x14ac:dyDescent="0.15">
      <c r="A22" t="s">
        <v>164</v>
      </c>
      <c r="B22" s="14">
        <v>0</v>
      </c>
      <c r="C22" s="14">
        <v>0.85</v>
      </c>
      <c r="D22" s="14">
        <v>0.55000000000000004</v>
      </c>
    </row>
    <row r="23" spans="1:4" ht="15.75" customHeight="1" x14ac:dyDescent="0.15">
      <c r="A23" t="s">
        <v>165</v>
      </c>
      <c r="B23" s="14">
        <v>0</v>
      </c>
      <c r="C23" s="14">
        <v>0.85</v>
      </c>
      <c r="D23" s="14">
        <v>0.73</v>
      </c>
    </row>
    <row r="24" spans="1:4" ht="15.75" customHeight="1" x14ac:dyDescent="0.15">
      <c r="A24" t="s">
        <v>166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t="s">
        <v>167</v>
      </c>
      <c r="B25" s="14">
        <v>0</v>
      </c>
      <c r="C25" s="14">
        <v>0.85</v>
      </c>
      <c r="D25" s="14">
        <v>0.55000000000000004</v>
      </c>
    </row>
    <row r="26" spans="1:4" ht="15.75" customHeight="1" x14ac:dyDescent="0.15">
      <c r="A26" t="s">
        <v>168</v>
      </c>
      <c r="B26" s="14">
        <v>0</v>
      </c>
      <c r="C26" s="14">
        <v>0.85</v>
      </c>
      <c r="D26" s="14">
        <v>0.73</v>
      </c>
    </row>
    <row r="27" spans="1:4" ht="15.75" customHeight="1" x14ac:dyDescent="0.15">
      <c r="A27" t="s">
        <v>169</v>
      </c>
      <c r="B27" s="14">
        <v>0</v>
      </c>
      <c r="C27" s="14">
        <v>0.85</v>
      </c>
      <c r="D27" s="14">
        <v>1.78</v>
      </c>
    </row>
    <row r="28" spans="1:4" ht="15.75" customHeight="1" x14ac:dyDescent="0.15">
      <c r="A28" t="s">
        <v>170</v>
      </c>
      <c r="B28" s="14">
        <v>0</v>
      </c>
      <c r="C28" s="14">
        <v>0.85</v>
      </c>
      <c r="D28" s="14">
        <v>0.24</v>
      </c>
    </row>
    <row r="29" spans="1:4" ht="15.75" customHeight="1" x14ac:dyDescent="0.15">
      <c r="A29" s="4" t="s">
        <v>89</v>
      </c>
      <c r="B29" s="14">
        <v>0</v>
      </c>
      <c r="C29" s="14">
        <v>0.12</v>
      </c>
      <c r="D29" s="19">
        <v>0.18</v>
      </c>
    </row>
    <row r="30" spans="1:4" ht="15.75" customHeight="1" x14ac:dyDescent="0.15">
      <c r="A30" s="4" t="s">
        <v>90</v>
      </c>
      <c r="B30" s="14">
        <v>0</v>
      </c>
      <c r="C30" s="14">
        <v>0.05</v>
      </c>
      <c r="D30" s="19">
        <v>0.13</v>
      </c>
    </row>
    <row r="31" spans="1:4" ht="15.75" customHeight="1" x14ac:dyDescent="0.15">
      <c r="A31" s="4" t="s">
        <v>91</v>
      </c>
      <c r="B31" s="14">
        <v>0</v>
      </c>
      <c r="C31" s="14">
        <v>0.8</v>
      </c>
      <c r="D31" s="19">
        <v>0.74</v>
      </c>
    </row>
    <row r="32" spans="1:4" ht="15.75" customHeight="1" x14ac:dyDescent="0.15">
      <c r="A32" s="4" t="s">
        <v>109</v>
      </c>
      <c r="B32" s="14">
        <v>0</v>
      </c>
      <c r="C32" s="13">
        <v>0.85</v>
      </c>
      <c r="D32" s="19">
        <v>0.25</v>
      </c>
    </row>
    <row r="33" spans="1:4" ht="15.75" customHeight="1" x14ac:dyDescent="0.15">
      <c r="A33" s="12" t="s">
        <v>180</v>
      </c>
      <c r="B33" s="19">
        <v>0</v>
      </c>
      <c r="C33" s="14">
        <v>0.12</v>
      </c>
      <c r="D33" s="19">
        <v>0.19</v>
      </c>
    </row>
    <row r="34" spans="1:4" ht="15.75" customHeight="1" x14ac:dyDescent="0.15">
      <c r="A34" s="12" t="s">
        <v>181</v>
      </c>
      <c r="B34" s="19">
        <v>0</v>
      </c>
      <c r="C34" s="14">
        <v>0.05</v>
      </c>
      <c r="D34" s="19">
        <v>0.14000000000000001</v>
      </c>
    </row>
    <row r="35" spans="1:4" ht="15.75" customHeight="1" x14ac:dyDescent="0.15">
      <c r="A35" s="12" t="s">
        <v>182</v>
      </c>
      <c r="B35" s="19">
        <v>0</v>
      </c>
      <c r="C35" s="14">
        <v>0.8</v>
      </c>
      <c r="D35" s="19">
        <v>0.75</v>
      </c>
    </row>
    <row r="36" spans="1:4" ht="15.75" customHeight="1" x14ac:dyDescent="0.15">
      <c r="A36" s="4" t="s">
        <v>87</v>
      </c>
      <c r="B36" s="14">
        <v>0.2</v>
      </c>
      <c r="C36" s="14">
        <v>0.85</v>
      </c>
      <c r="D36" s="19">
        <v>2.61</v>
      </c>
    </row>
    <row r="37" spans="1:4" ht="15.75" customHeight="1" x14ac:dyDescent="0.15">
      <c r="A37" s="4" t="s">
        <v>179</v>
      </c>
      <c r="B37" s="14">
        <v>0</v>
      </c>
      <c r="C37" s="13">
        <v>0.85</v>
      </c>
      <c r="D37" s="19">
        <f>180</f>
        <v>180</v>
      </c>
    </row>
    <row r="38" spans="1:4" ht="15.75" customHeight="1" x14ac:dyDescent="0.15">
      <c r="A38" s="4" t="s">
        <v>189</v>
      </c>
      <c r="B38" s="14">
        <v>0</v>
      </c>
      <c r="C38" s="13">
        <v>0.85</v>
      </c>
      <c r="D38" s="19">
        <f>30*AVERAGE('Incidence of conditions'!B5:F5)</f>
        <v>10.046400000000002</v>
      </c>
    </row>
    <row r="39" spans="1:4" ht="15.75" customHeight="1" x14ac:dyDescent="0.15">
      <c r="A39" s="4" t="s">
        <v>190</v>
      </c>
      <c r="B39" s="14">
        <v>0.61</v>
      </c>
      <c r="C39" s="13">
        <v>0.85</v>
      </c>
      <c r="D39" s="19">
        <f>179.97*AVERAGE('Incidence of conditions'!B6:F6)</f>
        <v>19.933477200000002</v>
      </c>
    </row>
    <row r="40" spans="1:4" ht="15.75" customHeight="1" x14ac:dyDescent="0.15">
      <c r="A40" s="82" t="s">
        <v>225</v>
      </c>
      <c r="B40" s="87">
        <v>0.5</v>
      </c>
      <c r="C40" s="93">
        <v>0.85</v>
      </c>
      <c r="D40" s="83">
        <f>SUM('Interventions family planning'!E2:E10)</f>
        <v>0.82100000000000006</v>
      </c>
    </row>
    <row r="41" spans="1:4" ht="15.75" customHeight="1" x14ac:dyDescent="0.15">
      <c r="A41" s="94"/>
      <c r="B41" s="95"/>
      <c r="C41" s="96"/>
      <c r="D41" s="97"/>
    </row>
    <row r="42" spans="1:4" ht="15.75" customHeight="1" x14ac:dyDescent="0.15">
      <c r="A42" s="94"/>
      <c r="B42" s="95"/>
      <c r="C42" s="96"/>
      <c r="D42" s="97"/>
    </row>
    <row r="43" spans="1:4" ht="15.75" customHeight="1" x14ac:dyDescent="0.15">
      <c r="A43" s="94"/>
      <c r="B43" s="95"/>
      <c r="C43" s="96"/>
      <c r="D43" s="97"/>
    </row>
    <row r="44" spans="1:4" ht="15.75" customHeight="1" x14ac:dyDescent="0.15">
      <c r="A44" s="94"/>
      <c r="B44" s="95"/>
      <c r="C44" s="96"/>
      <c r="D44" s="97"/>
    </row>
    <row r="45" spans="1:4" ht="15.75" customHeight="1" x14ac:dyDescent="0.15">
      <c r="A45" s="94"/>
      <c r="B45" s="95"/>
      <c r="C45" s="96"/>
      <c r="D45" s="97"/>
    </row>
    <row r="46" spans="1:4" ht="15.75" customHeight="1" x14ac:dyDescent="0.15">
      <c r="A46" s="94"/>
      <c r="B46" s="95"/>
      <c r="C46" s="96"/>
      <c r="D46" s="97"/>
    </row>
    <row r="47" spans="1:4" ht="15.75" customHeight="1" x14ac:dyDescent="0.15">
      <c r="A47" s="94"/>
      <c r="B47" s="95"/>
      <c r="C47" s="96"/>
      <c r="D47" s="97"/>
    </row>
    <row r="48" spans="1:4" ht="15.75" customHeight="1" x14ac:dyDescent="0.15">
      <c r="A48" s="94"/>
      <c r="B48" s="95"/>
      <c r="C48" s="96"/>
      <c r="D48" s="97"/>
    </row>
    <row r="49" spans="3:3" ht="15.75" customHeight="1" x14ac:dyDescent="0.15">
      <c r="C49" s="9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A14" sqref="A14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34" workbookViewId="0">
      <selection activeCell="A46" sqref="A46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workbookViewId="0">
      <selection activeCell="E20" sqref="E20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220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 x14ac:dyDescent="0.15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 x14ac:dyDescent="0.15">
      <c r="B7" s="4" t="s">
        <v>142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 x14ac:dyDescent="0.15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 x14ac:dyDescent="0.15">
      <c r="B10" s="4"/>
      <c r="C10" s="4"/>
      <c r="D10" s="4"/>
      <c r="E10" s="4"/>
      <c r="F10" s="4"/>
      <c r="G10" s="4"/>
    </row>
    <row r="11" spans="1:7" x14ac:dyDescent="0.15">
      <c r="A11" s="10" t="s">
        <v>120</v>
      </c>
      <c r="B11" s="4" t="s">
        <v>55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 x14ac:dyDescent="0.15">
      <c r="B12" s="89" t="s">
        <v>57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 x14ac:dyDescent="0.15">
      <c r="B13" s="89" t="s">
        <v>161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 x14ac:dyDescent="0.15">
      <c r="B14" s="89" t="s">
        <v>84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 x14ac:dyDescent="0.15">
      <c r="B15" s="89" t="s">
        <v>172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5" x14ac:dyDescent="0.2">
      <c r="A17" s="77" t="s">
        <v>122</v>
      </c>
      <c r="B17" s="76" t="s">
        <v>56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5" x14ac:dyDescent="0.2">
      <c r="A18" s="78"/>
      <c r="B18" s="76" t="s">
        <v>57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 x14ac:dyDescent="0.15"/>
    <row r="20" spans="1:7" x14ac:dyDescent="0.15">
      <c r="A20" s="10" t="s">
        <v>187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 x14ac:dyDescent="0.15">
      <c r="A22" s="10" t="s">
        <v>188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2017-12-05T07:35:35Z</dcterms:modified>
</cp:coreProperties>
</file>