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Aug/"/>
    </mc:Choice>
  </mc:AlternateContent>
  <bookViews>
    <workbookView xWindow="-38400" yWindow="-21140" windowWidth="38400" windowHeight="21140" tabRatio="500" firstSheet="3" activeTab="10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F7" i="21"/>
  <c r="E7" i="21"/>
  <c r="G9" i="21"/>
  <c r="F9" i="21"/>
  <c r="E9" i="21"/>
  <c r="E8" i="21"/>
  <c r="E10" i="21"/>
  <c r="H17" i="21"/>
  <c r="H15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9" i="21"/>
  <c r="I35" i="21"/>
  <c r="H35" i="21"/>
  <c r="G35" i="21"/>
  <c r="F35" i="21"/>
  <c r="F36" i="21"/>
  <c r="E35" i="21"/>
  <c r="E36" i="21"/>
  <c r="I36" i="21"/>
  <c r="H36" i="21"/>
  <c r="G36" i="21"/>
  <c r="E37" i="21"/>
  <c r="I37" i="21"/>
  <c r="H37" i="21"/>
  <c r="G37" i="21"/>
  <c r="F37" i="21"/>
  <c r="I39" i="21"/>
  <c r="H39" i="21"/>
  <c r="G39" i="21"/>
  <c r="F39" i="21"/>
  <c r="E39" i="21"/>
  <c r="C39" i="21"/>
  <c r="H18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3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2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</t>
        </r>
      </text>
    </comment>
    <comment ref="H1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0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20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8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E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E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3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<sst xmlns="http://schemas.openxmlformats.org/spreadsheetml/2006/main" count="489" uniqueCount="190">
  <si>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</si>
  <si>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</si>
  <si>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</si>
  <si>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</si>
  <si>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</si>
  <si>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</si>
  <si>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</si>
  <si>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</si>
  <si>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</si>
  <si>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</si>
  <si>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</si>
  <si>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</si>
  <si>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</si>
  <si>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</si>
  <si>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</si>
  <si>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</si>
  <si>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</si>
  <si>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</si>
  <si>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</si>
  <si>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</si>
  <si>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</si>
  <si>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</si>
  <si>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</si>
  <si>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</si>
  <si>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</si>
  <si>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</si>
  <si>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</si>
  <si>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</si>
  <si>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</si>
  <si>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</si>
  <si>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</si>
  <si>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</si>
  <si>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</si>
  <si>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</si>
  <si>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</si>
  <si>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</si>
  <si>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</si>
  <si>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</si>
  <si>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</si>
  <si>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</si>
  <si>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</si>
  <si>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</si>
  <si>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</si>
  <si>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</si>
  <si>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</si>
  <si>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</si>
  <si>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</si>
  <si>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</si>
  <si>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</si>
  <si>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</si>
  <si>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</si>
  <si>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</si>
  <si>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</si>
  <si>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</si>
  <si>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</si>
  <si>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</si>
  <si>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</si>
  <si>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</si>
  <si>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</si>
  <si>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</si>
  <si>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</si>
  <si>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</si>
  <si>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</si>
  <si>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</si>
  <si>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</si>
  <si>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</si>
  <si>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</si>
  <si>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</si>
  <si>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</si>
  <si>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</si>
  <si>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</si>
  <si>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</si>
  <si>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</si>
  <si>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</si>
  <si>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</si>
  <si>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</si>
  <si>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</si>
  <si>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</si>
  <si>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</si>
  <si>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</si>
  <si>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</si>
  <si>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</si>
  <si>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</si>
  <si>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</si>
  <si>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</si>
  <si>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</si>
  <si>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</si>
  <si>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</si>
  <si>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</si>
  <si>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</si>
  <si>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</si>
  <si>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</si>
  <si>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</si>
  <si>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</si>
  <si>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</si>
  <si>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</si>
  <si>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</si>
  <si>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</si>
  <si>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</si>
  <si>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</si>
  <si>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</si>
  <si>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</si>
  <si>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</si>
  <si>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</si>
  <si>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</si>
  <si>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</si>
  <si>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</si>
  <si>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</si>
  <si>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</si>
  <si>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</si>
  <si>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</si>
  <si>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</si>
  <si>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</si>
  <si>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</si>
  <si>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</si>
  <si>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</si>
  <si>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</si>
  <si>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</si>
  <si>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</si>
  <si>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</si>
  <si>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</si>
  <si>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</si>
  <si>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</si>
  <si>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</si>
  <si>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</si>
  <si>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Affected fraction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</si>
  <si>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</si>
  <si>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</si>
  <si>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</si>
  <si>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</si>
  <si>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</si>
  <si>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</si>
  <si>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</si>
  <si>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</si>
  <si>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</si>
  <si>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</si>
  <si>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</si>
  <si>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</si>
  <si>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</si>
  <si>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</si>
  <si>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</si>
  <si>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</si>
  <si>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</si>
  <si>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</si>
  <si>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</si>
  <si>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</si>
  <si>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</si>
  <si>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</si>
  <si>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</si>
  <si>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</si>
  <si>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</si>
  <si>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</si>
  <si>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</si>
  <si>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</si>
  <si>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</si>
  <si>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</si>
  <si>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</si>
  <si>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</si>
  <si>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</si>
  <si>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</si>
  <si>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</si>
  <si>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</si>
  <si>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</si>
  <si>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</si>
  <si>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</si>
  <si>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</si>
  <si>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</si>
  <si>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</si>
  <si>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</si>
  <si>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</si>
  <si>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</si>
  <si>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</si>
  <si>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</si>
  <si>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</si>
  <si>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</si>
  <si>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</si>
  <si>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</si>
  <si>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</si>
  <si>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</si>
  <si>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</si>
  <si>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Wasting (moderate)</t>
  </si>
  <si>
    <t>Wasting (high)</t>
  </si>
  <si>
    <t>average duration wasting (moderate) on treatment</t>
  </si>
  <si>
    <t>average duration wasting (high) on treatment</t>
  </si>
  <si>
    <t>OR wasting (high)</t>
  </si>
  <si>
    <t>OR wasting (moderate)</t>
  </si>
  <si>
    <t>saturation coverage</t>
  </si>
  <si>
    <t>unit cost</t>
  </si>
  <si>
    <t>OR wasting by intervention</t>
  </si>
  <si>
    <t>Cash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</si>
</sst>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5" fillId="4" borderId="0" xfId="0" applyFont="1" applyFill="1" applyBorder="1" applyAlignment="1"/>
    <xf numFmtId="0" fontId="7" fillId="4" borderId="0" xfId="0" applyFont="1" applyFill="1" applyAlignment="1">
      <alignment horizontal="right"/>
    </xf>
    <xf numFmtId="0" fontId="5" fillId="7" borderId="0" xfId="0" applyFont="1" applyFill="1" applyAlignment="1"/>
    <xf numFmtId="0" fontId="5" fillId="7" borderId="0" xfId="0" applyFont="1" applyFill="1" applyAlignment="1">
      <alignment horizontal="right"/>
    </xf>
    <xf numFmtId="0" fontId="5" fillId="4" borderId="0" xfId="0" applyFont="1" applyFill="1" applyAlignment="1">
      <alignment horizontal="center"/>
    </xf>
  </cellXfs>
  <cellStyles count="54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workbookViewId="0">
      <selection activeCell="K31" sqref="K31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1" t="s">
        <v>115</v>
      </c>
      <c r="B1" s="11" t="s">
        <v>63</v>
      </c>
      <c r="C1" s="11" t="s">
        <v>116</v>
      </c>
    </row>
    <row r="2" spans="1:3" ht="15.75" customHeight="1" x14ac:dyDescent="0.15">
      <c r="A2" s="1" t="s">
        <v>64</v>
      </c>
      <c r="B2" s="4" t="s">
        <v>1</v>
      </c>
      <c r="C2" s="17">
        <v>15204000</v>
      </c>
    </row>
    <row r="3" spans="1:3" ht="15.75" customHeight="1" x14ac:dyDescent="0.15">
      <c r="B3" s="4" t="s">
        <v>3</v>
      </c>
      <c r="C3" s="17">
        <v>3118117</v>
      </c>
    </row>
    <row r="4" spans="1:3" ht="15.75" customHeight="1" x14ac:dyDescent="0.15">
      <c r="B4" s="34" t="s">
        <v>138</v>
      </c>
      <c r="C4" s="55">
        <v>171684000</v>
      </c>
    </row>
    <row r="5" spans="1:3" ht="15.75" customHeight="1" x14ac:dyDescent="0.15">
      <c r="B5" s="4" t="s">
        <v>4</v>
      </c>
      <c r="C5" s="19">
        <f>(C3+C3*C15/(1000-C15))/(1-C14)</f>
        <v>3677298.8269880489</v>
      </c>
    </row>
    <row r="6" spans="1:3" ht="15.75" customHeight="1" x14ac:dyDescent="0.15">
      <c r="B6" s="34" t="s">
        <v>73</v>
      </c>
      <c r="C6" s="20">
        <v>0.35199999999999998</v>
      </c>
    </row>
    <row r="7" spans="1:3" ht="15.75" customHeight="1" x14ac:dyDescent="0.15">
      <c r="B7" s="4" t="s">
        <v>72</v>
      </c>
      <c r="C7" s="18">
        <v>0.36</v>
      </c>
    </row>
    <row r="8" spans="1:3" ht="15.75" customHeight="1" x14ac:dyDescent="0.15">
      <c r="B8" s="34" t="s">
        <v>74</v>
      </c>
      <c r="C8" s="20">
        <v>0.1</v>
      </c>
    </row>
    <row r="9" spans="1:3" ht="15.75" customHeight="1" x14ac:dyDescent="0.15">
      <c r="B9" s="68" t="s">
        <v>182</v>
      </c>
      <c r="C9" s="61">
        <v>1</v>
      </c>
    </row>
    <row r="10" spans="1:3" ht="15.75" customHeight="1" x14ac:dyDescent="0.15">
      <c r="B10" s="68" t="s">
        <v>183</v>
      </c>
      <c r="C10" s="61">
        <v>1</v>
      </c>
    </row>
    <row r="11" spans="1:3" ht="15.75" customHeight="1" x14ac:dyDescent="0.15">
      <c r="B11" s="34"/>
    </row>
    <row r="12" spans="1:3" ht="15.75" customHeight="1" x14ac:dyDescent="0.15">
      <c r="B12" s="11"/>
      <c r="C12" s="1"/>
    </row>
    <row r="13" spans="1:3" ht="15.75" customHeight="1" x14ac:dyDescent="0.15">
      <c r="A13" s="11" t="s">
        <v>144</v>
      </c>
      <c r="B13" t="s">
        <v>79</v>
      </c>
      <c r="C13" s="20">
        <v>176</v>
      </c>
    </row>
    <row r="14" spans="1:3" ht="15.75" customHeight="1" x14ac:dyDescent="0.15">
      <c r="B14" t="s">
        <v>139</v>
      </c>
      <c r="C14" s="20">
        <v>0.13</v>
      </c>
    </row>
    <row r="15" spans="1:3" ht="15.75" customHeight="1" x14ac:dyDescent="0.15">
      <c r="B15" t="s">
        <v>140</v>
      </c>
      <c r="C15" s="20">
        <v>25.36</v>
      </c>
    </row>
    <row r="16" spans="1:3" ht="15.75" customHeight="1" x14ac:dyDescent="0.15">
      <c r="B16" t="s">
        <v>141</v>
      </c>
      <c r="C16" s="20">
        <v>25.4</v>
      </c>
    </row>
    <row r="17" spans="1:3" ht="15.75" customHeight="1" x14ac:dyDescent="0.15">
      <c r="B17" t="s">
        <v>142</v>
      </c>
      <c r="C17" s="20">
        <v>34.68</v>
      </c>
    </row>
    <row r="18" spans="1:3" ht="15.75" customHeight="1" x14ac:dyDescent="0.15">
      <c r="B18" t="s">
        <v>143</v>
      </c>
      <c r="C18" s="20">
        <v>39.32</v>
      </c>
    </row>
    <row r="20" spans="1:3" ht="15.75" customHeight="1" x14ac:dyDescent="0.15">
      <c r="B20" s="11"/>
      <c r="C20" s="1"/>
    </row>
    <row r="21" spans="1:3" ht="15.75" customHeight="1" x14ac:dyDescent="0.15">
      <c r="A21" s="11" t="s">
        <v>76</v>
      </c>
      <c r="B21" s="34" t="s">
        <v>78</v>
      </c>
      <c r="C21" s="45">
        <v>0.3</v>
      </c>
    </row>
    <row r="22" spans="1:3" ht="15.75" customHeight="1" x14ac:dyDescent="0.15">
      <c r="B22" s="34" t="s">
        <v>107</v>
      </c>
      <c r="C22" s="45">
        <v>0.8</v>
      </c>
    </row>
    <row r="23" spans="1:3" ht="15.75" customHeight="1" x14ac:dyDescent="0.15">
      <c r="B23" s="34" t="s">
        <v>108</v>
      </c>
      <c r="C23" s="45">
        <v>0.12</v>
      </c>
    </row>
    <row r="24" spans="1:3" ht="15.75" customHeight="1" x14ac:dyDescent="0.15">
      <c r="B24" s="34" t="s">
        <v>109</v>
      </c>
      <c r="C24" s="45">
        <v>0.05</v>
      </c>
    </row>
    <row r="25" spans="1:3" ht="15.75" customHeight="1" x14ac:dyDescent="0.15">
      <c r="B25" s="34" t="s">
        <v>77</v>
      </c>
      <c r="C25" s="45">
        <v>0.05</v>
      </c>
    </row>
    <row r="27" spans="1:3" ht="15.75" customHeight="1" x14ac:dyDescent="0.15">
      <c r="B27" s="34"/>
    </row>
    <row r="28" spans="1:3" ht="15.75" customHeight="1" x14ac:dyDescent="0.2">
      <c r="A28" s="11" t="s">
        <v>137</v>
      </c>
      <c r="B28" s="52" t="s">
        <v>83</v>
      </c>
      <c r="C28" s="53">
        <v>8634000</v>
      </c>
    </row>
    <row r="29" spans="1:3" ht="15" customHeight="1" x14ac:dyDescent="0.2">
      <c r="B29" s="52" t="s">
        <v>131</v>
      </c>
      <c r="C29" s="53">
        <v>13550000</v>
      </c>
    </row>
    <row r="30" spans="1:3" ht="15.75" customHeight="1" x14ac:dyDescent="0.2">
      <c r="B30" s="52" t="s">
        <v>132</v>
      </c>
      <c r="C30" s="53">
        <v>12394000</v>
      </c>
    </row>
    <row r="31" spans="1:3" ht="15.75" customHeight="1" x14ac:dyDescent="0.2">
      <c r="B31" s="52" t="s">
        <v>133</v>
      </c>
      <c r="C31" s="53">
        <v>9148000</v>
      </c>
    </row>
    <row r="32" spans="1:3" ht="15.75" customHeight="1" x14ac:dyDescent="0.2">
      <c r="B32" s="52"/>
      <c r="C32" s="54"/>
    </row>
    <row r="34" spans="1:3" ht="15.75" customHeight="1" x14ac:dyDescent="0.2">
      <c r="A34" s="11" t="s">
        <v>126</v>
      </c>
      <c r="B34" s="43" t="s">
        <v>83</v>
      </c>
      <c r="C34" s="44">
        <v>0.29978973218277538</v>
      </c>
    </row>
    <row r="35" spans="1:3" ht="15.75" customHeight="1" x14ac:dyDescent="0.2">
      <c r="B35" s="51" t="s">
        <v>131</v>
      </c>
      <c r="C35" s="44">
        <v>0.52556568434139284</v>
      </c>
    </row>
    <row r="36" spans="1:3" ht="15.75" customHeight="1" x14ac:dyDescent="0.2">
      <c r="B36" s="51" t="s">
        <v>132</v>
      </c>
      <c r="C36" s="44">
        <v>0.16210210664201097</v>
      </c>
    </row>
    <row r="37" spans="1:3" ht="15.75" customHeight="1" x14ac:dyDescent="0.2">
      <c r="B37" s="51" t="s">
        <v>133</v>
      </c>
      <c r="C37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1" t="s">
        <v>65</v>
      </c>
      <c r="D1" s="11" t="s">
        <v>165</v>
      </c>
      <c r="E1" s="11" t="s">
        <v>134</v>
      </c>
      <c r="F1" s="11" t="s">
        <v>135</v>
      </c>
      <c r="G1" s="11" t="s">
        <v>136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138</v>
      </c>
    </row>
    <row r="2" spans="1:12" ht="15.75" customHeight="1" x14ac:dyDescent="0.15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 x14ac:dyDescent="0.15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 x14ac:dyDescent="0.15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 x14ac:dyDescent="0.15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 x14ac:dyDescent="0.15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 x14ac:dyDescent="0.15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 x14ac:dyDescent="0.15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 x14ac:dyDescent="0.15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 x14ac:dyDescent="0.15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 x14ac:dyDescent="0.15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 x14ac:dyDescent="0.15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 x14ac:dyDescent="0.15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 x14ac:dyDescent="0.15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 x14ac:dyDescent="0.15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 x14ac:dyDescent="0.15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 x14ac:dyDescent="0.15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 x14ac:dyDescent="0.15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 x14ac:dyDescent="0.15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 x14ac:dyDescent="0.15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 x14ac:dyDescent="0.15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 x14ac:dyDescent="0.15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 x14ac:dyDescent="0.15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 x14ac:dyDescent="0.15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 x14ac:dyDescent="0.15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 x14ac:dyDescent="0.15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 x14ac:dyDescent="0.15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 x14ac:dyDescent="0.15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 x14ac:dyDescent="0.15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 x14ac:dyDescent="0.15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 x14ac:dyDescent="0.15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 x14ac:dyDescent="0.15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 x14ac:dyDescent="0.15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 x14ac:dyDescent="0.15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 x14ac:dyDescent="0.15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 x14ac:dyDescent="0.15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 x14ac:dyDescent="0.15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 x14ac:dyDescent="0.15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 x14ac:dyDescent="0.15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 x14ac:dyDescent="0.15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 x14ac:dyDescent="0.15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5" sqref="F15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 x14ac:dyDescent="0.15">
      <c r="A3" t="s">
        <v>166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 x14ac:dyDescent="0.15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  <row r="5" spans="1:6" ht="15.75" customHeight="1" x14ac:dyDescent="0.15">
      <c r="A5" s="4" t="s">
        <v>180</v>
      </c>
      <c r="B5" s="61">
        <v>2.6</v>
      </c>
      <c r="C5" s="61">
        <v>2.6</v>
      </c>
      <c r="D5" s="61">
        <v>2.6</v>
      </c>
      <c r="E5" s="61">
        <v>2.6</v>
      </c>
      <c r="F5" s="61">
        <v>2.6</v>
      </c>
    </row>
    <row r="6" spans="1:6" ht="15.75" customHeight="1" x14ac:dyDescent="0.15">
      <c r="A6" s="4" t="s">
        <v>181</v>
      </c>
      <c r="B6" s="61">
        <v>2.6</v>
      </c>
      <c r="C6" s="61">
        <v>2.6</v>
      </c>
      <c r="D6" s="61">
        <v>2.6</v>
      </c>
      <c r="E6" s="61">
        <v>2.6</v>
      </c>
      <c r="F6" s="61">
        <v>2.6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 x14ac:dyDescent="0.1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 x14ac:dyDescent="0.15">
      <c r="A3" s="11"/>
      <c r="B3" t="s">
        <v>7</v>
      </c>
      <c r="C3" s="49"/>
      <c r="D3" s="20">
        <v>0</v>
      </c>
      <c r="E3" s="20">
        <v>0</v>
      </c>
    </row>
    <row r="4" spans="1:5" x14ac:dyDescent="0.15">
      <c r="A4" s="11"/>
      <c r="B4" t="s">
        <v>8</v>
      </c>
      <c r="C4" s="39">
        <v>0.74</v>
      </c>
      <c r="D4" s="20">
        <v>0</v>
      </c>
      <c r="E4" s="20">
        <v>0</v>
      </c>
    </row>
    <row r="5" spans="1:5" x14ac:dyDescent="0.1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 x14ac:dyDescent="0.1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 x14ac:dyDescent="0.1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 x14ac:dyDescent="0.15">
      <c r="A8" s="11"/>
      <c r="B8" t="s">
        <v>131</v>
      </c>
      <c r="C8" s="20">
        <v>0</v>
      </c>
      <c r="D8" s="37">
        <v>0.43469999999999998</v>
      </c>
      <c r="E8" s="37">
        <v>0.48149999999999998</v>
      </c>
    </row>
    <row r="9" spans="1:5" x14ac:dyDescent="0.15">
      <c r="A9" s="11"/>
      <c r="B9" t="s">
        <v>132</v>
      </c>
      <c r="C9" s="20">
        <v>0</v>
      </c>
      <c r="D9" s="37">
        <v>0.43469999999999998</v>
      </c>
      <c r="E9" s="37">
        <v>0.48149999999999998</v>
      </c>
    </row>
    <row r="10" spans="1:5" x14ac:dyDescent="0.15">
      <c r="A10" s="11"/>
      <c r="B10" t="s">
        <v>133</v>
      </c>
      <c r="C10" s="20">
        <v>0</v>
      </c>
      <c r="D10" s="37">
        <v>0.43469999999999998</v>
      </c>
      <c r="E10" s="37">
        <v>0.48149999999999998</v>
      </c>
    </row>
    <row r="11" spans="1:5" x14ac:dyDescent="0.15">
      <c r="A11" s="11"/>
    </row>
    <row r="12" spans="1:5" x14ac:dyDescent="0.15">
      <c r="A12" s="11"/>
    </row>
    <row r="13" spans="1:5" x14ac:dyDescent="0.1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 x14ac:dyDescent="0.15">
      <c r="B14" t="s">
        <v>7</v>
      </c>
      <c r="C14" s="50"/>
      <c r="D14" s="20">
        <v>0</v>
      </c>
      <c r="E14" s="20">
        <v>0</v>
      </c>
    </row>
    <row r="15" spans="1:5" x14ac:dyDescent="0.15">
      <c r="B15" t="s">
        <v>8</v>
      </c>
      <c r="C15" s="40">
        <v>0.31079999999999997</v>
      </c>
      <c r="D15" s="20">
        <v>0</v>
      </c>
      <c r="E15" s="20">
        <v>0</v>
      </c>
    </row>
    <row r="16" spans="1:5" x14ac:dyDescent="0.15">
      <c r="B16" t="s">
        <v>9</v>
      </c>
      <c r="C16" s="40">
        <v>0.23100000000000001</v>
      </c>
      <c r="D16" s="20">
        <v>0</v>
      </c>
      <c r="E16" s="20">
        <v>0</v>
      </c>
    </row>
    <row r="17" spans="1:5" x14ac:dyDescent="0.15">
      <c r="B17" t="s">
        <v>10</v>
      </c>
      <c r="C17" s="40">
        <v>0.17934</v>
      </c>
      <c r="D17" s="20">
        <v>0</v>
      </c>
      <c r="E17" s="20">
        <v>0</v>
      </c>
    </row>
    <row r="18" spans="1:5" x14ac:dyDescent="0.15">
      <c r="B18" t="s">
        <v>83</v>
      </c>
      <c r="C18" s="20">
        <v>0</v>
      </c>
      <c r="D18" s="37">
        <v>0.2238</v>
      </c>
      <c r="E18" s="37">
        <v>0.23580000000000001</v>
      </c>
    </row>
    <row r="19" spans="1:5" x14ac:dyDescent="0.15">
      <c r="B19" t="s">
        <v>131</v>
      </c>
      <c r="C19" s="20">
        <v>0</v>
      </c>
      <c r="D19" s="37">
        <v>0.2238</v>
      </c>
      <c r="E19" s="37">
        <v>0.23580000000000001</v>
      </c>
    </row>
    <row r="20" spans="1:5" x14ac:dyDescent="0.15">
      <c r="B20" t="s">
        <v>132</v>
      </c>
      <c r="C20" s="20">
        <v>0</v>
      </c>
      <c r="D20" s="37">
        <v>0.2238</v>
      </c>
      <c r="E20" s="37">
        <v>0.23580000000000001</v>
      </c>
    </row>
    <row r="21" spans="1:5" x14ac:dyDescent="0.15">
      <c r="B21" t="s">
        <v>133</v>
      </c>
      <c r="C21" s="20">
        <v>0</v>
      </c>
      <c r="D21" s="37">
        <v>0.2238</v>
      </c>
      <c r="E21" s="37">
        <v>0.23580000000000001</v>
      </c>
    </row>
    <row r="24" spans="1:5" x14ac:dyDescent="0.1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8" sqref="G8:G1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 x14ac:dyDescent="0.15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 x14ac:dyDescent="0.15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 x14ac:dyDescent="0.15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 x14ac:dyDescent="0.15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 x14ac:dyDescent="0.15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 x14ac:dyDescent="0.15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 x14ac:dyDescent="0.15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 x14ac:dyDescent="0.15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 x14ac:dyDescent="0.15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 x14ac:dyDescent="0.15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 x14ac:dyDescent="0.15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 x14ac:dyDescent="0.15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G6" sqref="G6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 x14ac:dyDescent="0.15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 x14ac:dyDescent="0.15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 x14ac:dyDescent="0.2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2">
      <c r="B5" t="s">
        <v>184</v>
      </c>
      <c r="C5" s="69">
        <v>1</v>
      </c>
      <c r="D5" s="69">
        <v>1</v>
      </c>
      <c r="E5" s="69">
        <v>1</v>
      </c>
      <c r="F5" s="69">
        <v>1</v>
      </c>
    </row>
    <row r="6" spans="1:6" ht="15.75" customHeight="1" x14ac:dyDescent="0.2">
      <c r="B6" t="s">
        <v>185</v>
      </c>
      <c r="C6" s="69">
        <v>1</v>
      </c>
      <c r="D6" s="69">
        <v>1</v>
      </c>
      <c r="E6" s="69">
        <v>1</v>
      </c>
      <c r="F6" s="69">
        <v>1</v>
      </c>
    </row>
    <row r="7" spans="1:6" ht="15.75" customHeight="1" x14ac:dyDescent="0.15">
      <c r="A7" s="11"/>
      <c r="C7" s="5"/>
    </row>
    <row r="8" spans="1:6" ht="15.75" customHeight="1" x14ac:dyDescent="0.15">
      <c r="A8" s="11"/>
    </row>
    <row r="9" spans="1:6" ht="15.75" customHeight="1" x14ac:dyDescent="0.15">
      <c r="B9" s="11" t="s">
        <v>5</v>
      </c>
      <c r="C9" s="33"/>
      <c r="D9" s="11"/>
      <c r="E9" s="11"/>
      <c r="F9" s="11"/>
    </row>
    <row r="10" spans="1:6" ht="15.75" customHeight="1" x14ac:dyDescent="0.15">
      <c r="A10" s="11" t="s">
        <v>60</v>
      </c>
      <c r="B10" s="5" t="s">
        <v>11</v>
      </c>
      <c r="C10" s="5">
        <v>1</v>
      </c>
      <c r="D10">
        <v>1</v>
      </c>
      <c r="E10" s="5">
        <v>1</v>
      </c>
      <c r="F10" s="5">
        <v>1</v>
      </c>
    </row>
    <row r="11" spans="1:6" ht="15.75" customHeight="1" x14ac:dyDescent="0.15">
      <c r="B11" s="5" t="s">
        <v>16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17</v>
      </c>
      <c r="C12" s="5">
        <v>1</v>
      </c>
      <c r="D12">
        <v>2.0099999999999998</v>
      </c>
      <c r="E12" s="5">
        <v>3.39</v>
      </c>
      <c r="F12" s="5">
        <v>11.89</v>
      </c>
    </row>
    <row r="13" spans="1:6" ht="15.75" customHeight="1" x14ac:dyDescent="0.15">
      <c r="B13" s="5" t="s">
        <v>19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22</v>
      </c>
      <c r="C14" s="5">
        <v>1</v>
      </c>
      <c r="D14">
        <v>1</v>
      </c>
      <c r="E14" s="5">
        <v>999.99</v>
      </c>
      <c r="F14" s="5">
        <v>999.99</v>
      </c>
    </row>
    <row r="15" spans="1:6" ht="15.75" customHeight="1" x14ac:dyDescent="0.15">
      <c r="B15" s="5" t="s">
        <v>23</v>
      </c>
      <c r="C15" s="5">
        <v>1</v>
      </c>
      <c r="D15">
        <v>1</v>
      </c>
      <c r="E15" s="5">
        <v>1</v>
      </c>
      <c r="F15" s="5">
        <v>1</v>
      </c>
    </row>
    <row r="16" spans="1:6" ht="15.75" customHeight="1" x14ac:dyDescent="0.15">
      <c r="B16" s="5" t="s">
        <v>46</v>
      </c>
      <c r="C16" s="5">
        <v>1</v>
      </c>
      <c r="D16">
        <v>1</v>
      </c>
      <c r="E16" s="5">
        <v>1</v>
      </c>
      <c r="F16" s="5">
        <v>1</v>
      </c>
    </row>
    <row r="17" spans="2:6" ht="15.75" customHeight="1" x14ac:dyDescent="0.15">
      <c r="B17" s="5" t="s">
        <v>26</v>
      </c>
      <c r="C17" s="5">
        <v>1</v>
      </c>
      <c r="D17">
        <v>1</v>
      </c>
      <c r="E17" s="5">
        <v>1</v>
      </c>
      <c r="F17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26" workbookViewId="0">
      <selection activeCell="A24" sqref="A24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 x14ac:dyDescent="0.15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 x14ac:dyDescent="0.15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 x14ac:dyDescent="0.15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 x14ac:dyDescent="0.15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1" t="s">
        <v>127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1" t="s">
        <v>128</v>
      </c>
      <c r="B90" t="s">
        <v>129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5"/>
  <sheetViews>
    <sheetView workbookViewId="0">
      <selection activeCell="B16" sqref="B16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x14ac:dyDescent="0.15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145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130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  <row r="15" spans="1:7" x14ac:dyDescent="0.15">
      <c r="A15" s="11" t="s">
        <v>188</v>
      </c>
      <c r="B15" s="4" t="s">
        <v>164</v>
      </c>
      <c r="C15" s="61">
        <v>1</v>
      </c>
      <c r="D15" s="61">
        <v>1</v>
      </c>
      <c r="E15" s="61">
        <v>1</v>
      </c>
      <c r="F15" s="61">
        <v>1</v>
      </c>
      <c r="G15" s="6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11" sqref="D11"/>
    </sheetView>
  </sheetViews>
  <sheetFormatPr baseColWidth="10" defaultColWidth="14.5" defaultRowHeight="15.75" customHeight="1" x14ac:dyDescent="0.15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 x14ac:dyDescent="0.15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A3" s="11"/>
      <c r="B3" s="4" t="s">
        <v>179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 x14ac:dyDescent="0.15">
      <c r="B5" s="4" t="s">
        <v>58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 x14ac:dyDescent="0.15">
      <c r="B6" s="4" t="s">
        <v>164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 x14ac:dyDescent="0.15">
      <c r="B7" s="4" t="s">
        <v>85</v>
      </c>
      <c r="C7" s="3">
        <v>0</v>
      </c>
      <c r="D7" s="3">
        <v>0</v>
      </c>
      <c r="E7" s="31">
        <f>'Baseline year demographics'!$C$7*(1-'Baseline year demographics'!C8)</f>
        <v>0.32400000000000001</v>
      </c>
      <c r="F7" s="31">
        <f>'Baseline year demographics'!$C$7*(1-'Baseline year demographics'!C8)</f>
        <v>0.32400000000000001</v>
      </c>
      <c r="G7" s="31">
        <f>'Baseline year demographics'!$C$7*(1-'Baseline year demographics'!C8)</f>
        <v>0.32400000000000001</v>
      </c>
      <c r="H7" s="3">
        <v>0</v>
      </c>
      <c r="I7" s="3">
        <v>0</v>
      </c>
    </row>
    <row r="8" spans="1:10" ht="15.75" customHeight="1" x14ac:dyDescent="0.15">
      <c r="B8" s="4" t="s">
        <v>175</v>
      </c>
      <c r="C8" s="3">
        <v>0</v>
      </c>
      <c r="D8" s="3">
        <v>0</v>
      </c>
      <c r="E8" s="31">
        <f>'Baseline year demographics'!$C$7*'Baseline year demographics'!C8</f>
        <v>3.5999999999999997E-2</v>
      </c>
      <c r="F8" s="31">
        <f>'Baseline year demographics'!$C$7*'Baseline year demographics'!C8</f>
        <v>3.5999999999999997E-2</v>
      </c>
      <c r="G8" s="31">
        <v>0</v>
      </c>
      <c r="H8" s="3">
        <v>0</v>
      </c>
      <c r="I8" s="3">
        <v>0</v>
      </c>
    </row>
    <row r="9" spans="1:10" ht="15.75" customHeight="1" x14ac:dyDescent="0.15">
      <c r="B9" s="4" t="s">
        <v>84</v>
      </c>
      <c r="C9" s="3">
        <v>0</v>
      </c>
      <c r="D9" s="3">
        <v>0</v>
      </c>
      <c r="E9" s="31">
        <f>'Baseline year demographics'!$C$7*(1-'Baseline year demographics'!C8)</f>
        <v>0.32400000000000001</v>
      </c>
      <c r="F9" s="31">
        <f>'Baseline year demographics'!$C$7*(1-'Baseline year demographics'!C8)</f>
        <v>0.32400000000000001</v>
      </c>
      <c r="G9" s="31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 x14ac:dyDescent="0.15">
      <c r="B10" s="4" t="s">
        <v>176</v>
      </c>
      <c r="C10" s="3">
        <v>0</v>
      </c>
      <c r="D10" s="3">
        <v>0</v>
      </c>
      <c r="E10" s="31">
        <f>'Baseline year demographics'!$C$7*'Baseline year demographics'!C8</f>
        <v>3.5999999999999997E-2</v>
      </c>
      <c r="F10" s="31">
        <f>'Baseline year demographics'!$C$7*'Baseline year demographics'!C8</f>
        <v>3.5999999999999997E-2</v>
      </c>
      <c r="G10" s="31">
        <f>'Baseline year demographics'!$C$7*'Baseline year demographics'!C8</f>
        <v>3.5999999999999997E-2</v>
      </c>
      <c r="H10" s="3">
        <v>0</v>
      </c>
      <c r="I10" s="3">
        <v>0</v>
      </c>
    </row>
    <row r="11" spans="1:10" ht="15.75" customHeight="1" x14ac:dyDescent="0.15">
      <c r="B11" s="4" t="s">
        <v>189</v>
      </c>
      <c r="C11" s="3">
        <v>0</v>
      </c>
      <c r="D11" s="72">
        <v>1</v>
      </c>
      <c r="E11" s="72">
        <v>1</v>
      </c>
      <c r="F11" s="72">
        <v>1</v>
      </c>
      <c r="G11" s="72">
        <v>1</v>
      </c>
      <c r="H11" s="3">
        <v>0</v>
      </c>
      <c r="I11" s="3">
        <v>0</v>
      </c>
    </row>
    <row r="13" spans="1:10" ht="15.75" customHeight="1" x14ac:dyDescent="0.15">
      <c r="A13" s="11" t="s">
        <v>82</v>
      </c>
      <c r="B13" t="s">
        <v>59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1">
        <f>'Baseline year demographics'!$C$7</f>
        <v>0.36</v>
      </c>
      <c r="I13" s="3">
        <v>0</v>
      </c>
    </row>
    <row r="14" spans="1:10" ht="15.75" customHeight="1" x14ac:dyDescent="0.15">
      <c r="A14" s="11"/>
      <c r="B14" t="s">
        <v>174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</row>
    <row r="15" spans="1:10" ht="15.75" customHeight="1" x14ac:dyDescent="0.15">
      <c r="B15" t="s">
        <v>177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f>1*'Baseline year demographics'!C8</f>
        <v>0.1</v>
      </c>
      <c r="I15" s="3">
        <v>0</v>
      </c>
    </row>
    <row r="16" spans="1:10" ht="15.75" customHeight="1" x14ac:dyDescent="0.15">
      <c r="B16" s="4" t="s">
        <v>87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v>1</v>
      </c>
      <c r="I16" s="3">
        <v>0</v>
      </c>
    </row>
    <row r="17" spans="1:9" ht="15.75" customHeight="1" x14ac:dyDescent="0.15">
      <c r="B17" s="4" t="s">
        <v>178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6">
        <f>1*'Baseline year demographics'!C8</f>
        <v>0.1</v>
      </c>
      <c r="I17" s="3">
        <v>0</v>
      </c>
    </row>
    <row r="18" spans="1:9" ht="15.75" customHeight="1" x14ac:dyDescent="0.15">
      <c r="B18" t="s">
        <v>154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6">
        <f>'Baseline year demographics'!$C$8</f>
        <v>0.1</v>
      </c>
      <c r="I18" s="3">
        <v>0</v>
      </c>
    </row>
    <row r="20" spans="1:9" ht="15.75" customHeight="1" x14ac:dyDescent="0.15">
      <c r="A20" s="11" t="s">
        <v>94</v>
      </c>
      <c r="B20" t="s">
        <v>157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 x14ac:dyDescent="0.15">
      <c r="B21" t="s">
        <v>158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 x14ac:dyDescent="0.15">
      <c r="B22" t="s">
        <v>159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 x14ac:dyDescent="0.15">
      <c r="B23" t="s">
        <v>160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 x14ac:dyDescent="0.15">
      <c r="B24" t="s">
        <v>161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 x14ac:dyDescent="0.15">
      <c r="B25" t="s">
        <v>162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59">
        <v>1</v>
      </c>
    </row>
    <row r="26" spans="1:9" ht="15.75" customHeight="1" x14ac:dyDescent="0.15">
      <c r="B26" t="s">
        <v>163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60">
        <v>1</v>
      </c>
    </row>
    <row r="27" spans="1:9" ht="15.75" customHeight="1" x14ac:dyDescent="0.15">
      <c r="A27" s="11"/>
      <c r="B27" t="s">
        <v>167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 x14ac:dyDescent="0.15">
      <c r="B28" t="s">
        <v>168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 x14ac:dyDescent="0.15">
      <c r="B29" t="s">
        <v>169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 x14ac:dyDescent="0.15">
      <c r="B30" t="s">
        <v>170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 x14ac:dyDescent="0.15">
      <c r="B31" t="s">
        <v>171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9">
        <v>1</v>
      </c>
    </row>
    <row r="32" spans="1:9" ht="15.75" customHeight="1" x14ac:dyDescent="0.15">
      <c r="B32" t="s">
        <v>172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59">
        <v>1</v>
      </c>
    </row>
    <row r="33" spans="1:9" ht="15.75" customHeight="1" x14ac:dyDescent="0.15">
      <c r="B33" t="s">
        <v>173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60">
        <v>1</v>
      </c>
    </row>
    <row r="34" spans="1:9" ht="15.75" customHeight="1" x14ac:dyDescent="0.15">
      <c r="B34" s="4"/>
      <c r="C34" s="4"/>
    </row>
    <row r="35" spans="1:9" ht="15.75" customHeight="1" x14ac:dyDescent="0.15">
      <c r="A35" s="11" t="s">
        <v>89</v>
      </c>
      <c r="B35" s="4" t="s">
        <v>90</v>
      </c>
      <c r="C35" s="3">
        <v>0</v>
      </c>
      <c r="D35" s="3">
        <v>0</v>
      </c>
      <c r="E35" s="36">
        <f>'Baseline year demographics'!$C$23</f>
        <v>0.12</v>
      </c>
      <c r="F35" s="36">
        <f>'Baseline year demographics'!$C$23</f>
        <v>0.12</v>
      </c>
      <c r="G35" s="36">
        <f>'Baseline year demographics'!$C$23</f>
        <v>0.12</v>
      </c>
      <c r="H35" s="36">
        <f>'Baseline year demographics'!$C$23</f>
        <v>0.12</v>
      </c>
      <c r="I35" s="36">
        <f>'Baseline year demographics'!$C$23</f>
        <v>0.12</v>
      </c>
    </row>
    <row r="36" spans="1:9" ht="15.75" customHeight="1" x14ac:dyDescent="0.15">
      <c r="B36" s="4" t="s">
        <v>91</v>
      </c>
      <c r="C36" s="3">
        <v>0</v>
      </c>
      <c r="D36" s="3">
        <v>0</v>
      </c>
      <c r="E36" s="3">
        <f>'Baseline year demographics'!$C$24</f>
        <v>0.05</v>
      </c>
      <c r="F36" s="3">
        <f>'Baseline year demographics'!$C$24</f>
        <v>0.05</v>
      </c>
      <c r="G36" s="3">
        <f>'Baseline year demographics'!$C$24</f>
        <v>0.05</v>
      </c>
      <c r="H36" s="3">
        <f>'Baseline year demographics'!$C$24</f>
        <v>0.05</v>
      </c>
      <c r="I36" s="3">
        <f>'Baseline year demographics'!$C$24</f>
        <v>0.05</v>
      </c>
    </row>
    <row r="37" spans="1:9" ht="15.75" customHeight="1" x14ac:dyDescent="0.15">
      <c r="B37" s="4" t="s">
        <v>92</v>
      </c>
      <c r="C37" s="3">
        <v>0</v>
      </c>
      <c r="D37" s="3">
        <v>0</v>
      </c>
      <c r="E37" s="3">
        <f>'Baseline year demographics'!$C$22</f>
        <v>0.8</v>
      </c>
      <c r="F37" s="3">
        <f>'Baseline year demographics'!$C$22</f>
        <v>0.8</v>
      </c>
      <c r="G37" s="3">
        <f>'Baseline year demographics'!$C$22</f>
        <v>0.8</v>
      </c>
      <c r="H37" s="3">
        <f>'Baseline year demographics'!$C$22</f>
        <v>0.8</v>
      </c>
      <c r="I37" s="3">
        <f>'Baseline year demographics'!$C$22</f>
        <v>0.8</v>
      </c>
    </row>
    <row r="38" spans="1:9" ht="15.75" customHeight="1" x14ac:dyDescent="0.15">
      <c r="B38" s="4" t="s">
        <v>110</v>
      </c>
      <c r="C38" s="3">
        <v>0</v>
      </c>
      <c r="D38" s="3">
        <v>0</v>
      </c>
      <c r="E38" s="36">
        <v>1</v>
      </c>
      <c r="F38" s="36">
        <v>1</v>
      </c>
      <c r="G38" s="36">
        <v>1</v>
      </c>
      <c r="H38" s="36">
        <v>1</v>
      </c>
      <c r="I38" s="36">
        <v>1</v>
      </c>
    </row>
    <row r="39" spans="1:9" ht="15.75" customHeight="1" x14ac:dyDescent="0.15">
      <c r="B39" s="4" t="s">
        <v>88</v>
      </c>
      <c r="C39" s="36">
        <f>'Baseline year demographics'!$C$8</f>
        <v>0.1</v>
      </c>
      <c r="D39" s="36">
        <f>'Baseline year demographics'!$C$8</f>
        <v>0.1</v>
      </c>
      <c r="E39" s="36">
        <f>'Baseline year demographics'!$C$8</f>
        <v>0.1</v>
      </c>
      <c r="F39" s="36">
        <f>'Baseline year demographics'!$C$8</f>
        <v>0.1</v>
      </c>
      <c r="G39" s="36">
        <f>'Baseline year demographics'!$C$8</f>
        <v>0.1</v>
      </c>
      <c r="H39" s="36">
        <f>'Baseline year demographics'!$C$8</f>
        <v>0.1</v>
      </c>
      <c r="I39" s="36">
        <f>'Baseline year demographics'!$C$8</f>
        <v>0.1</v>
      </c>
    </row>
    <row r="41" spans="1:9" ht="15.75" customHeight="1" x14ac:dyDescent="0.15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 x14ac:dyDescent="0.15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 x14ac:dyDescent="0.15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 x14ac:dyDescent="0.15">
      <c r="A4" t="s">
        <v>174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 x14ac:dyDescent="0.15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 x14ac:dyDescent="0.15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 x14ac:dyDescent="0.15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3"/>
  <sheetViews>
    <sheetView workbookViewId="0">
      <selection activeCell="B25" sqref="B25"/>
    </sheetView>
  </sheetViews>
  <sheetFormatPr baseColWidth="10" defaultRowHeight="13" x14ac:dyDescent="0.15"/>
  <cols>
    <col min="1" max="1" width="24.6640625" customWidth="1"/>
    <col min="2" max="2" width="56.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146</v>
      </c>
      <c r="I1" s="11" t="s">
        <v>147</v>
      </c>
      <c r="J1" s="11" t="s">
        <v>148</v>
      </c>
      <c r="K1" s="11" t="s">
        <v>149</v>
      </c>
      <c r="L1" s="11" t="s">
        <v>150</v>
      </c>
      <c r="M1" s="11" t="s">
        <v>151</v>
      </c>
      <c r="N1" s="11" t="s">
        <v>152</v>
      </c>
      <c r="O1" s="11" t="s">
        <v>153</v>
      </c>
    </row>
    <row r="2" spans="1:15" x14ac:dyDescent="0.15">
      <c r="A2" s="11" t="s">
        <v>155</v>
      </c>
      <c r="B2" t="s">
        <v>174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 x14ac:dyDescent="0.15">
      <c r="B3" t="s">
        <v>177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0.3</v>
      </c>
      <c r="M3">
        <v>0.3</v>
      </c>
      <c r="N3">
        <v>0.3</v>
      </c>
      <c r="O3">
        <v>0.3</v>
      </c>
    </row>
    <row r="4" spans="1:15" x14ac:dyDescent="0.15">
      <c r="B4" t="s">
        <v>154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0.83</v>
      </c>
      <c r="M4">
        <v>0.83</v>
      </c>
      <c r="N4">
        <v>0.83</v>
      </c>
      <c r="O4">
        <v>0.83</v>
      </c>
    </row>
    <row r="5" spans="1:15" x14ac:dyDescent="0.15">
      <c r="B5" t="s">
        <v>157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 x14ac:dyDescent="0.15">
      <c r="B6" t="s">
        <v>158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 x14ac:dyDescent="0.15">
      <c r="B7" t="s">
        <v>159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160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161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162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163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167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168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169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170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171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172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173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s="4" t="s">
        <v>85</v>
      </c>
      <c r="C19">
        <v>1</v>
      </c>
      <c r="D19">
        <v>1</v>
      </c>
      <c r="E19" s="61">
        <v>0.6</v>
      </c>
      <c r="F19" s="61">
        <v>0.6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s="4" t="s">
        <v>175</v>
      </c>
      <c r="C20">
        <v>1</v>
      </c>
      <c r="D20">
        <v>1</v>
      </c>
      <c r="E20" s="61">
        <v>0.6</v>
      </c>
      <c r="F20" s="61">
        <v>0.6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2" spans="1:15" ht="14" customHeight="1" x14ac:dyDescent="0.15">
      <c r="A22" s="11" t="s">
        <v>156</v>
      </c>
      <c r="B22" s="4" t="s">
        <v>90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 x14ac:dyDescent="0.15">
      <c r="B23" s="4" t="s">
        <v>91</v>
      </c>
      <c r="C23">
        <v>1</v>
      </c>
      <c r="D23">
        <v>1</v>
      </c>
      <c r="E23" s="57">
        <v>0.97599999999999998</v>
      </c>
      <c r="F23" s="57">
        <v>0.97599999999999998</v>
      </c>
      <c r="G23" s="57">
        <v>0.97599999999999998</v>
      </c>
      <c r="H23" s="57">
        <v>0.97599999999999998</v>
      </c>
      <c r="I23" s="57">
        <v>0.97599999999999998</v>
      </c>
      <c r="J23" s="57">
        <v>0.97599999999999998</v>
      </c>
      <c r="K23" s="57">
        <v>0.97599999999999998</v>
      </c>
      <c r="L23" s="57">
        <v>0.97599999999999998</v>
      </c>
      <c r="M23" s="57">
        <v>0.97599999999999998</v>
      </c>
      <c r="N23" s="57">
        <v>0.97599999999999998</v>
      </c>
      <c r="O23" s="57">
        <v>0.97599999999999998</v>
      </c>
    </row>
    <row r="24" spans="1:15" x14ac:dyDescent="0.15">
      <c r="B24" s="4" t="s">
        <v>92</v>
      </c>
      <c r="C24">
        <v>1</v>
      </c>
      <c r="D24">
        <v>1</v>
      </c>
      <c r="E24" s="57">
        <v>0.97599999999999998</v>
      </c>
      <c r="F24" s="57">
        <v>0.97599999999999998</v>
      </c>
      <c r="G24" s="57">
        <v>0.97599999999999998</v>
      </c>
      <c r="H24" s="57">
        <v>0.97599999999999998</v>
      </c>
      <c r="I24" s="57">
        <v>0.97599999999999998</v>
      </c>
      <c r="J24" s="57">
        <v>0.97599999999999998</v>
      </c>
      <c r="K24" s="57">
        <v>0.97599999999999998</v>
      </c>
      <c r="L24" s="57">
        <v>0.97599999999999998</v>
      </c>
      <c r="M24" s="57">
        <v>0.97599999999999998</v>
      </c>
      <c r="N24" s="57">
        <v>0.97599999999999998</v>
      </c>
      <c r="O24" s="57">
        <v>0.97599999999999998</v>
      </c>
    </row>
    <row r="25" spans="1:15" x14ac:dyDescent="0.15">
      <c r="B25" s="4" t="s">
        <v>110</v>
      </c>
      <c r="C25">
        <v>1</v>
      </c>
      <c r="D25">
        <v>1</v>
      </c>
      <c r="E25" s="58">
        <v>0.9</v>
      </c>
      <c r="F25" s="58">
        <v>0.9</v>
      </c>
      <c r="G25" s="58">
        <v>0.9</v>
      </c>
      <c r="H25" s="58">
        <v>0.9</v>
      </c>
      <c r="I25" s="58">
        <v>0.9</v>
      </c>
      <c r="J25" s="58">
        <v>0.9</v>
      </c>
      <c r="K25" s="58">
        <v>0.9</v>
      </c>
      <c r="L25" s="58">
        <v>0.9</v>
      </c>
      <c r="M25" s="58">
        <v>0.9</v>
      </c>
      <c r="N25" s="58">
        <v>0.9</v>
      </c>
      <c r="O25" s="58">
        <v>0.9</v>
      </c>
    </row>
    <row r="26" spans="1:15" x14ac:dyDescent="0.15">
      <c r="B26" t="s">
        <v>84</v>
      </c>
      <c r="C26">
        <v>1</v>
      </c>
      <c r="D26">
        <v>1</v>
      </c>
      <c r="E26" s="58">
        <v>0.7</v>
      </c>
      <c r="F26" s="58">
        <v>0.7</v>
      </c>
      <c r="G26" s="58">
        <v>0.7</v>
      </c>
      <c r="H26" s="57">
        <v>1</v>
      </c>
      <c r="I26" s="57">
        <v>1</v>
      </c>
      <c r="J26" s="57">
        <v>1</v>
      </c>
      <c r="K26" s="57">
        <v>1</v>
      </c>
      <c r="L26" s="57">
        <v>1</v>
      </c>
      <c r="M26" s="57">
        <v>1</v>
      </c>
      <c r="N26" s="57">
        <v>1</v>
      </c>
      <c r="O26" s="57">
        <v>1</v>
      </c>
    </row>
    <row r="27" spans="1:15" x14ac:dyDescent="0.15">
      <c r="B27" t="s">
        <v>176</v>
      </c>
      <c r="C27">
        <v>1</v>
      </c>
      <c r="D27">
        <v>1</v>
      </c>
      <c r="E27" s="58">
        <v>0.7</v>
      </c>
      <c r="F27" s="58">
        <v>0.7</v>
      </c>
      <c r="G27" s="58">
        <v>0.7</v>
      </c>
      <c r="H27" s="57">
        <v>1</v>
      </c>
      <c r="I27" s="57">
        <v>1</v>
      </c>
      <c r="J27" s="57">
        <v>1</v>
      </c>
      <c r="K27" s="57">
        <v>1</v>
      </c>
      <c r="L27" s="57">
        <v>1</v>
      </c>
      <c r="M27" s="57">
        <v>1</v>
      </c>
      <c r="N27" s="57">
        <v>1</v>
      </c>
      <c r="O27" s="57">
        <v>1</v>
      </c>
    </row>
    <row r="28" spans="1:15" x14ac:dyDescent="0.15">
      <c r="B28" s="4" t="s">
        <v>87</v>
      </c>
      <c r="C28">
        <v>1</v>
      </c>
      <c r="D28">
        <v>1</v>
      </c>
      <c r="E28" s="57">
        <v>1</v>
      </c>
      <c r="F28" s="57">
        <v>1</v>
      </c>
      <c r="G28" s="57">
        <v>1</v>
      </c>
      <c r="H28" s="57">
        <v>1</v>
      </c>
      <c r="I28" s="57">
        <v>1</v>
      </c>
      <c r="J28" s="57">
        <v>1</v>
      </c>
      <c r="K28" s="57">
        <v>1</v>
      </c>
      <c r="L28" s="58">
        <v>0.3</v>
      </c>
      <c r="M28" s="58">
        <v>0.3</v>
      </c>
      <c r="N28" s="58">
        <v>0.3</v>
      </c>
      <c r="O28" s="58">
        <v>0.3</v>
      </c>
    </row>
    <row r="29" spans="1:15" x14ac:dyDescent="0.15">
      <c r="B29" s="4" t="s">
        <v>178</v>
      </c>
      <c r="C29">
        <v>1</v>
      </c>
      <c r="D29">
        <v>1</v>
      </c>
      <c r="E29" s="57">
        <v>1</v>
      </c>
      <c r="F29" s="57">
        <v>1</v>
      </c>
      <c r="G29" s="57">
        <v>1</v>
      </c>
      <c r="H29" s="57">
        <v>1</v>
      </c>
      <c r="I29" s="57">
        <v>1</v>
      </c>
      <c r="J29" s="57">
        <v>1</v>
      </c>
      <c r="K29" s="57">
        <v>1</v>
      </c>
      <c r="L29" s="58">
        <v>0.3</v>
      </c>
      <c r="M29" s="58">
        <v>0.3</v>
      </c>
      <c r="N29" s="58">
        <v>0.3</v>
      </c>
      <c r="O29" s="58">
        <v>0.3</v>
      </c>
    </row>
    <row r="39" spans="2:2" x14ac:dyDescent="0.15"/>
    <row r="40" spans="2:2" x14ac:dyDescent="0.15">
      <c r="B40" s="4"/>
    </row>
    <row r="41" spans="2:2" x14ac:dyDescent="0.15">
      <c r="B41" s="4"/>
    </row>
    <row r="42" spans="2:2" x14ac:dyDescent="0.15">
      <c r="B42" s="4"/>
    </row>
    <row r="43" spans="2:2" x14ac:dyDescent="0.15">
      <c r="B43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17"/>
  <sheetViews>
    <sheetView workbookViewId="0">
      <selection activeCell="C17" sqref="C17"/>
    </sheetView>
  </sheetViews>
  <sheetFormatPr baseColWidth="10" defaultRowHeight="13" x14ac:dyDescent="0.15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15">
      <c r="A2" s="4" t="s">
        <v>51</v>
      </c>
      <c r="B2" s="4" t="s">
        <v>29</v>
      </c>
      <c r="C2" s="4" t="s">
        <v>125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 x14ac:dyDescent="0.15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2"/>
      <c r="B5" s="61" t="s">
        <v>166</v>
      </c>
      <c r="C5" s="62" t="s">
        <v>125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 x14ac:dyDescent="0.15">
      <c r="A6" s="4" t="s">
        <v>164</v>
      </c>
      <c r="B6" s="4" t="s">
        <v>181</v>
      </c>
      <c r="C6" s="4" t="s">
        <v>125</v>
      </c>
      <c r="D6" s="62">
        <v>0</v>
      </c>
      <c r="E6" s="62">
        <v>0</v>
      </c>
      <c r="F6" s="62">
        <v>0.33500000000000002</v>
      </c>
      <c r="G6" s="63">
        <v>0.33500000000000002</v>
      </c>
      <c r="H6" s="63">
        <v>0.33500000000000002</v>
      </c>
    </row>
    <row r="7" spans="1:8" x14ac:dyDescent="0.15">
      <c r="C7" t="s">
        <v>69</v>
      </c>
      <c r="D7" s="62">
        <v>0</v>
      </c>
      <c r="E7" s="62">
        <v>0</v>
      </c>
      <c r="F7" s="62">
        <v>0.3</v>
      </c>
      <c r="G7" s="62">
        <v>0.3</v>
      </c>
      <c r="H7" s="62">
        <v>0.3</v>
      </c>
    </row>
    <row r="8" spans="1:8" x14ac:dyDescent="0.15">
      <c r="C8" s="4" t="s">
        <v>70</v>
      </c>
      <c r="D8" s="62">
        <v>0</v>
      </c>
      <c r="E8" s="62">
        <v>0</v>
      </c>
      <c r="F8" s="62">
        <v>0.62</v>
      </c>
      <c r="G8" s="62">
        <v>0.62</v>
      </c>
      <c r="H8" s="62">
        <v>0.62</v>
      </c>
    </row>
    <row r="9" spans="1:8" x14ac:dyDescent="0.15">
      <c r="B9" t="s">
        <v>180</v>
      </c>
      <c r="C9" s="4" t="s">
        <v>125</v>
      </c>
      <c r="D9" s="62">
        <v>0</v>
      </c>
      <c r="E9" s="62">
        <v>0</v>
      </c>
      <c r="F9" s="62">
        <v>0.33500000000000002</v>
      </c>
      <c r="G9" s="63">
        <v>0.33500000000000002</v>
      </c>
      <c r="H9" s="63">
        <v>0.33500000000000002</v>
      </c>
    </row>
    <row r="10" spans="1:8" x14ac:dyDescent="0.15">
      <c r="C10" t="s">
        <v>69</v>
      </c>
      <c r="D10" s="62">
        <v>0</v>
      </c>
      <c r="E10" s="62">
        <v>0</v>
      </c>
      <c r="F10" s="62">
        <v>0.3</v>
      </c>
      <c r="G10" s="62">
        <v>0.3</v>
      </c>
      <c r="H10" s="62">
        <v>0.3</v>
      </c>
    </row>
    <row r="11" spans="1:8" x14ac:dyDescent="0.15">
      <c r="C11" s="4" t="s">
        <v>70</v>
      </c>
      <c r="D11" s="62">
        <v>0</v>
      </c>
      <c r="E11" s="62">
        <v>0</v>
      </c>
      <c r="F11" s="62">
        <v>0.62</v>
      </c>
      <c r="G11" s="62">
        <v>0.62</v>
      </c>
      <c r="H11" s="62">
        <v>0.62</v>
      </c>
    </row>
    <row r="12" spans="1:8" x14ac:dyDescent="0.15">
      <c r="A12" t="s">
        <v>189</v>
      </c>
      <c r="B12" t="s">
        <v>181</v>
      </c>
      <c r="C12" s="4" t="s">
        <v>125</v>
      </c>
      <c r="D12" s="62">
        <v>0</v>
      </c>
      <c r="E12" s="62">
        <v>0</v>
      </c>
      <c r="F12" s="62">
        <v>0.33500000000000002</v>
      </c>
      <c r="G12" s="63">
        <v>0.33500000000000002</v>
      </c>
      <c r="H12" s="63">
        <v>0.33500000000000002</v>
      </c>
    </row>
    <row r="13" spans="1:8" x14ac:dyDescent="0.15">
      <c r="C13" t="s">
        <v>69</v>
      </c>
      <c r="D13" s="62">
        <v>0</v>
      </c>
      <c r="E13" s="62">
        <v>0</v>
      </c>
      <c r="F13" s="62">
        <v>0.3</v>
      </c>
      <c r="G13" s="62">
        <v>0.3</v>
      </c>
      <c r="H13" s="62">
        <v>0.3</v>
      </c>
    </row>
    <row r="14" spans="1:8" x14ac:dyDescent="0.15">
      <c r="C14" s="4" t="s">
        <v>70</v>
      </c>
      <c r="D14" s="62">
        <v>0</v>
      </c>
      <c r="E14" s="62">
        <v>0</v>
      </c>
      <c r="F14" s="62">
        <v>0.62</v>
      </c>
      <c r="G14" s="62">
        <v>0.62</v>
      </c>
      <c r="H14" s="62">
        <v>0.62</v>
      </c>
    </row>
    <row r="15" spans="1:8" x14ac:dyDescent="0.15">
      <c r="B15" t="s">
        <v>180</v>
      </c>
      <c r="C15" s="4" t="s">
        <v>125</v>
      </c>
      <c r="D15" s="70">
        <v>0</v>
      </c>
      <c r="E15" s="70">
        <v>0</v>
      </c>
      <c r="F15" s="70">
        <v>0.33500000000000002</v>
      </c>
      <c r="G15" s="71">
        <v>0.33500000000000002</v>
      </c>
      <c r="H15" s="71">
        <v>0.33500000000000002</v>
      </c>
    </row>
    <row r="16" spans="1:8" x14ac:dyDescent="0.15">
      <c r="C16" t="s">
        <v>69</v>
      </c>
      <c r="D16" s="70">
        <v>0</v>
      </c>
      <c r="E16" s="70">
        <v>0</v>
      </c>
      <c r="F16" s="70">
        <v>0.3</v>
      </c>
      <c r="G16" s="70">
        <v>0.3</v>
      </c>
      <c r="H16" s="70">
        <v>0.3</v>
      </c>
    </row>
    <row r="17" spans="3:8" x14ac:dyDescent="0.15">
      <c r="C17" s="4" t="s">
        <v>70</v>
      </c>
      <c r="D17" s="70">
        <v>0</v>
      </c>
      <c r="E17" s="70">
        <v>0</v>
      </c>
      <c r="F17" s="70">
        <v>0.62</v>
      </c>
      <c r="G17" s="70">
        <v>0.62</v>
      </c>
      <c r="H17" s="70">
        <v>0.62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selection activeCell="A36" sqref="A36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1" t="s">
        <v>47</v>
      </c>
      <c r="B1" s="1" t="s">
        <v>124</v>
      </c>
      <c r="C1" s="1" t="s">
        <v>186</v>
      </c>
      <c r="D1" s="1" t="s">
        <v>187</v>
      </c>
    </row>
    <row r="2" spans="1:7" ht="15.75" customHeight="1" x14ac:dyDescent="0.15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 x14ac:dyDescent="0.15">
      <c r="A3" s="4" t="s">
        <v>179</v>
      </c>
      <c r="B3" s="15">
        <v>0</v>
      </c>
      <c r="C3" s="15">
        <v>0.85</v>
      </c>
      <c r="D3" s="15">
        <v>1</v>
      </c>
      <c r="E3" s="4"/>
      <c r="F3" s="9"/>
      <c r="G3" s="4"/>
    </row>
    <row r="4" spans="1:7" ht="15.75" customHeight="1" x14ac:dyDescent="0.15">
      <c r="A4" s="4" t="s">
        <v>51</v>
      </c>
      <c r="B4" s="15">
        <v>0.621</v>
      </c>
      <c r="C4" s="15">
        <v>0.85</v>
      </c>
      <c r="D4" s="15">
        <v>0.35</v>
      </c>
      <c r="E4" s="4"/>
      <c r="F4" s="9"/>
      <c r="G4" s="4"/>
    </row>
    <row r="5" spans="1:7" ht="15.75" customHeight="1" x14ac:dyDescent="0.15">
      <c r="A5" s="4" t="s">
        <v>58</v>
      </c>
      <c r="B5" s="15">
        <v>0.247</v>
      </c>
      <c r="C5" s="15">
        <v>0.85</v>
      </c>
      <c r="D5" s="15">
        <v>3.56</v>
      </c>
      <c r="E5" s="4"/>
      <c r="F5" s="9"/>
      <c r="G5" s="4"/>
    </row>
    <row r="6" spans="1:7" ht="15.75" customHeight="1" x14ac:dyDescent="0.15">
      <c r="A6" s="4" t="s">
        <v>164</v>
      </c>
      <c r="B6" s="15">
        <v>0</v>
      </c>
      <c r="C6" s="15">
        <v>0.85</v>
      </c>
      <c r="D6" s="15">
        <v>48</v>
      </c>
      <c r="E6" s="4"/>
      <c r="F6" s="9"/>
      <c r="G6" s="4"/>
    </row>
    <row r="7" spans="1:7" ht="15.75" customHeight="1" x14ac:dyDescent="0.15">
      <c r="A7" s="4" t="s">
        <v>85</v>
      </c>
      <c r="B7" s="64">
        <v>0</v>
      </c>
      <c r="C7" s="65">
        <v>0.85</v>
      </c>
      <c r="D7" s="65">
        <v>50</v>
      </c>
      <c r="E7" s="4"/>
      <c r="F7" s="9"/>
      <c r="G7" s="4"/>
    </row>
    <row r="8" spans="1:7" ht="15.75" customHeight="1" x14ac:dyDescent="0.15">
      <c r="A8" s="4" t="s">
        <v>175</v>
      </c>
      <c r="B8" s="35">
        <v>0</v>
      </c>
      <c r="C8" s="35">
        <v>0.85</v>
      </c>
      <c r="D8" s="35">
        <v>50</v>
      </c>
      <c r="E8" s="4"/>
      <c r="F8" s="9"/>
      <c r="G8" s="4"/>
    </row>
    <row r="9" spans="1:7" ht="15.75" customHeight="1" x14ac:dyDescent="0.15">
      <c r="A9" s="4" t="s">
        <v>84</v>
      </c>
      <c r="B9" s="64">
        <v>0</v>
      </c>
      <c r="C9" s="65">
        <v>0.85</v>
      </c>
      <c r="D9" s="65">
        <v>1</v>
      </c>
      <c r="E9" s="4"/>
      <c r="F9" s="9"/>
      <c r="G9" s="4"/>
    </row>
    <row r="10" spans="1:7" ht="15.75" customHeight="1" x14ac:dyDescent="0.15">
      <c r="A10" s="34" t="s">
        <v>176</v>
      </c>
      <c r="B10" s="35">
        <v>0</v>
      </c>
      <c r="C10" s="35">
        <v>0.85</v>
      </c>
      <c r="D10" s="35">
        <v>1</v>
      </c>
      <c r="E10" s="4"/>
      <c r="F10" s="9"/>
      <c r="G10" s="4"/>
    </row>
    <row r="11" spans="1:7" ht="15.75" customHeight="1" x14ac:dyDescent="0.15">
      <c r="A11" t="s">
        <v>59</v>
      </c>
      <c r="B11" s="15">
        <v>0</v>
      </c>
      <c r="C11" s="15">
        <v>0.85</v>
      </c>
      <c r="D11" s="15">
        <v>25</v>
      </c>
      <c r="E11" s="4"/>
      <c r="F11" s="4"/>
      <c r="G11" s="4"/>
    </row>
    <row r="12" spans="1:7" ht="15.75" customHeight="1" x14ac:dyDescent="0.15">
      <c r="A12" t="s">
        <v>174</v>
      </c>
      <c r="B12" s="66">
        <v>0</v>
      </c>
      <c r="C12" s="67">
        <v>0.85</v>
      </c>
      <c r="D12" s="67">
        <v>1.8</v>
      </c>
      <c r="E12" s="4"/>
      <c r="F12" s="4"/>
      <c r="G12" s="4"/>
    </row>
    <row r="13" spans="1:7" ht="15.75" customHeight="1" x14ac:dyDescent="0.15">
      <c r="A13" t="s">
        <v>177</v>
      </c>
      <c r="B13" s="15">
        <v>0</v>
      </c>
      <c r="C13" s="15">
        <v>0.85</v>
      </c>
      <c r="D13" s="15">
        <v>1.8</v>
      </c>
      <c r="E13" s="4"/>
      <c r="F13" s="4"/>
      <c r="G13" s="4"/>
    </row>
    <row r="14" spans="1:7" ht="15.75" customHeight="1" x14ac:dyDescent="0.15">
      <c r="A14" s="4" t="s">
        <v>87</v>
      </c>
      <c r="B14" s="66">
        <v>0</v>
      </c>
      <c r="C14" s="67">
        <v>0.85</v>
      </c>
      <c r="D14" s="67">
        <v>1</v>
      </c>
      <c r="E14" s="4"/>
      <c r="F14" s="4"/>
      <c r="G14" s="4"/>
    </row>
    <row r="15" spans="1:7" ht="15.75" customHeight="1" x14ac:dyDescent="0.15">
      <c r="A15" s="4" t="s">
        <v>178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 x14ac:dyDescent="0.15">
      <c r="A16" t="s">
        <v>154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 x14ac:dyDescent="0.15">
      <c r="A17" t="s">
        <v>157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 x14ac:dyDescent="0.15">
      <c r="A18" t="s">
        <v>158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 x14ac:dyDescent="0.15">
      <c r="A19" t="s">
        <v>159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 x14ac:dyDescent="0.15">
      <c r="A20" t="s">
        <v>160</v>
      </c>
      <c r="B20" s="15">
        <v>0</v>
      </c>
      <c r="C20" s="15">
        <v>0.85</v>
      </c>
      <c r="D20" s="15">
        <v>1</v>
      </c>
      <c r="E20" s="4"/>
      <c r="F20" s="4"/>
      <c r="G20" s="4"/>
    </row>
    <row r="21" spans="1:7" ht="15.75" customHeight="1" x14ac:dyDescent="0.15">
      <c r="A21" t="s">
        <v>161</v>
      </c>
      <c r="B21" s="15">
        <v>0</v>
      </c>
      <c r="C21" s="15">
        <v>0.85</v>
      </c>
      <c r="D21" s="15">
        <v>1</v>
      </c>
    </row>
    <row r="22" spans="1:7" ht="15.75" customHeight="1" x14ac:dyDescent="0.15">
      <c r="A22" t="s">
        <v>162</v>
      </c>
      <c r="B22" s="15">
        <v>0</v>
      </c>
      <c r="C22" s="15">
        <v>0.85</v>
      </c>
      <c r="D22" s="15">
        <v>1</v>
      </c>
    </row>
    <row r="23" spans="1:7" ht="15.75" customHeight="1" x14ac:dyDescent="0.15">
      <c r="A23" t="s">
        <v>163</v>
      </c>
      <c r="B23" s="15">
        <v>0</v>
      </c>
      <c r="C23" s="15">
        <v>0.85</v>
      </c>
      <c r="D23" s="20">
        <v>1</v>
      </c>
    </row>
    <row r="24" spans="1:7" ht="15.75" customHeight="1" x14ac:dyDescent="0.15">
      <c r="A24" t="s">
        <v>167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 x14ac:dyDescent="0.15">
      <c r="A25" t="s">
        <v>168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 x14ac:dyDescent="0.15">
      <c r="A26" t="s">
        <v>169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 x14ac:dyDescent="0.15">
      <c r="A27" t="s">
        <v>170</v>
      </c>
      <c r="B27" s="15">
        <v>0</v>
      </c>
      <c r="C27" s="15">
        <v>0.85</v>
      </c>
      <c r="D27" s="15">
        <v>1</v>
      </c>
      <c r="E27" s="4"/>
      <c r="F27" s="4"/>
      <c r="G27" s="4"/>
    </row>
    <row r="28" spans="1:7" ht="15.75" customHeight="1" x14ac:dyDescent="0.15">
      <c r="A28" t="s">
        <v>171</v>
      </c>
      <c r="B28" s="15">
        <v>0</v>
      </c>
      <c r="C28" s="15">
        <v>0.85</v>
      </c>
      <c r="D28" s="15">
        <v>1</v>
      </c>
    </row>
    <row r="29" spans="1:7" ht="15.75" customHeight="1" x14ac:dyDescent="0.15">
      <c r="A29" t="s">
        <v>172</v>
      </c>
      <c r="B29" s="15">
        <v>0</v>
      </c>
      <c r="C29" s="15">
        <v>0.85</v>
      </c>
      <c r="D29" s="15">
        <v>1</v>
      </c>
    </row>
    <row r="30" spans="1:7" ht="15.75" customHeight="1" x14ac:dyDescent="0.15">
      <c r="A30" t="s">
        <v>173</v>
      </c>
      <c r="B30" s="15">
        <v>0</v>
      </c>
      <c r="C30" s="15">
        <v>0.85</v>
      </c>
      <c r="D30" s="20">
        <v>1</v>
      </c>
    </row>
    <row r="31" spans="1:7" ht="15.75" customHeight="1" x14ac:dyDescent="0.15">
      <c r="A31" s="4" t="s">
        <v>90</v>
      </c>
      <c r="B31" s="15">
        <v>0</v>
      </c>
      <c r="C31" s="15">
        <v>0.12</v>
      </c>
      <c r="D31" s="20">
        <v>1</v>
      </c>
    </row>
    <row r="32" spans="1:7" ht="15.75" customHeight="1" x14ac:dyDescent="0.15">
      <c r="A32" s="4" t="s">
        <v>91</v>
      </c>
      <c r="B32" s="15">
        <v>0</v>
      </c>
      <c r="C32" s="15">
        <v>0.05</v>
      </c>
      <c r="D32" s="20">
        <v>1</v>
      </c>
    </row>
    <row r="33" spans="1:4" ht="15.75" customHeight="1" x14ac:dyDescent="0.15">
      <c r="A33" s="4" t="s">
        <v>92</v>
      </c>
      <c r="B33" s="15">
        <v>0</v>
      </c>
      <c r="C33" s="15">
        <v>0.8</v>
      </c>
      <c r="D33" s="20">
        <v>1</v>
      </c>
    </row>
    <row r="34" spans="1:4" ht="15.75" customHeight="1" x14ac:dyDescent="0.15">
      <c r="A34" s="4" t="s">
        <v>110</v>
      </c>
      <c r="B34" s="15">
        <v>0</v>
      </c>
      <c r="C34" s="14">
        <v>0.85</v>
      </c>
      <c r="D34" s="20">
        <v>1</v>
      </c>
    </row>
    <row r="35" spans="1:4" ht="15.75" customHeight="1" x14ac:dyDescent="0.15">
      <c r="A35" s="4" t="s">
        <v>88</v>
      </c>
      <c r="B35" s="15">
        <v>0.2</v>
      </c>
      <c r="C35" s="14">
        <v>0.85</v>
      </c>
      <c r="D35" s="20">
        <v>1</v>
      </c>
    </row>
    <row r="36" spans="1:4" ht="15.75" customHeight="1" x14ac:dyDescent="0.15">
      <c r="A36" s="4" t="s">
        <v>189</v>
      </c>
      <c r="B36" s="15">
        <v>0</v>
      </c>
      <c r="C36" s="14">
        <v>0.85</v>
      </c>
      <c r="D36" s="20">
        <v>1</v>
      </c>
    </row>
    <row r="37" spans="1:4" ht="15.75" customHeight="1" x14ac:dyDescent="0.15">
      <c r="B37" s="4"/>
      <c r="C37" s="4"/>
    </row>
    <row r="38" spans="1:4" ht="15.75" customHeight="1" x14ac:dyDescent="0.15">
      <c r="B38" s="4"/>
      <c r="C38" s="4"/>
    </row>
    <row r="39" spans="1:4" ht="15.75" customHeight="1" x14ac:dyDescent="0.15">
      <c r="B39" s="4"/>
      <c r="C39" s="4"/>
    </row>
    <row r="40" spans="1:4" ht="15.75" customHeight="1" x14ac:dyDescent="0.15">
      <c r="B40" s="4"/>
      <c r="C40" s="4"/>
    </row>
    <row r="41" spans="1:4" ht="15.75" customHeight="1" x14ac:dyDescent="0.15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2017-10-04T05:39:58Z</dcterms:modified>
</cp:coreProperties>
</file>