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A5541DEB-104E-47F3-95D3-B561519CA720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<sst xmlns="http://schemas.openxmlformats.org/spreadsheetml/2006/main" count="1112" uniqueCount="272">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</sst>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11731</v>
      </c>
    </row>
    <row r="8" spans="1:3" ht="15" customHeight="1" x14ac:dyDescent="0.25">
      <c r="B8" s="7" t="s">
        <v>106</v>
      </c>
      <c r="C8" s="66">
        <v>0.154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0.73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2.3799999999999998E-2</v>
      </c>
    </row>
    <row r="24" spans="1:3" ht="15" customHeight="1" x14ac:dyDescent="0.25">
      <c r="B24" s="20" t="s">
        <v>102</v>
      </c>
      <c r="C24" s="67">
        <v>0.4365</v>
      </c>
    </row>
    <row r="25" spans="1:3" ht="15" customHeight="1" x14ac:dyDescent="0.25">
      <c r="B25" s="20" t="s">
        <v>103</v>
      </c>
      <c r="C25" s="67">
        <v>0.49280000000000002</v>
      </c>
    </row>
    <row r="26" spans="1:3" ht="15" customHeight="1" x14ac:dyDescent="0.25">
      <c r="B26" s="20" t="s">
        <v>104</v>
      </c>
      <c r="C26" s="67">
        <v>4.6899999999999997E-2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16.5</v>
      </c>
    </row>
    <row r="38" spans="1:5" ht="15" customHeight="1" x14ac:dyDescent="0.25">
      <c r="B38" s="16" t="s">
        <v>91</v>
      </c>
      <c r="C38" s="68">
        <v>26.7</v>
      </c>
      <c r="D38" s="17"/>
      <c r="E38" s="18"/>
    </row>
    <row r="39" spans="1:5" ht="15" customHeight="1" x14ac:dyDescent="0.25">
      <c r="B39" s="16" t="s">
        <v>90</v>
      </c>
      <c r="C39" s="68">
        <v>32.200000000000003</v>
      </c>
      <c r="D39" s="17"/>
      <c r="E39" s="17"/>
    </row>
    <row r="40" spans="1:5" ht="15" customHeight="1" x14ac:dyDescent="0.25">
      <c r="B40" s="16" t="s">
        <v>171</v>
      </c>
      <c r="C40" s="68">
        <v>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3.2483492789624999</v>
      </c>
      <c r="D51" s="17"/>
    </row>
    <row r="52" spans="1:4" ht="15" customHeight="1" x14ac:dyDescent="0.25">
      <c r="B52" s="16" t="s">
        <v>125</v>
      </c>
      <c r="C52" s="65">
        <v>2.92818174116</v>
      </c>
    </row>
    <row r="53" spans="1:4" ht="15.75" customHeight="1" x14ac:dyDescent="0.25">
      <c r="B53" s="16" t="s">
        <v>126</v>
      </c>
      <c r="C53" s="65">
        <v>2.92818174116</v>
      </c>
    </row>
    <row r="54" spans="1:4" ht="15.75" customHeight="1" x14ac:dyDescent="0.25">
      <c r="B54" s="16" t="s">
        <v>127</v>
      </c>
      <c r="C54" s="65">
        <v>2.5117394004399998</v>
      </c>
    </row>
    <row r="55" spans="1:4" ht="15.75" customHeight="1" x14ac:dyDescent="0.25">
      <c r="B55" s="16" t="s">
        <v>128</v>
      </c>
      <c r="C55" s="65">
        <v>2.5117394004399998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0.59005487744229501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3.2483492789624999</v>
      </c>
      <c r="C2" s="26">
        <f>'Baseline year population inputs'!C52</f>
        <v>2.92818174116</v>
      </c>
      <c r="D2" s="26">
        <f>'Baseline year population inputs'!C53</f>
        <v>2.92818174116</v>
      </c>
      <c r="E2" s="26">
        <f>'Baseline year population inputs'!C54</f>
        <v>2.5117394004399998</v>
      </c>
      <c r="F2" s="26">
        <f>'Baseline year population inputs'!C55</f>
        <v>2.5117394004399998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0.154</v>
      </c>
      <c r="E2" s="93">
        <f>food_insecure</f>
        <v>0.154</v>
      </c>
      <c r="F2" s="93">
        <f>food_insecure</f>
        <v>0.154</v>
      </c>
      <c r="G2" s="93">
        <f>food_insecure</f>
        <v>0.154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0.154</v>
      </c>
      <c r="F5" s="93">
        <f>food_insecure</f>
        <v>0.154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3.2483492789624999</v>
      </c>
      <c r="D7" s="93">
        <f>diarrhoea_1_5mo</f>
        <v>2.92818174116</v>
      </c>
      <c r="E7" s="93">
        <f>diarrhoea_6_11mo</f>
        <v>2.92818174116</v>
      </c>
      <c r="F7" s="93">
        <f>diarrhoea_12_23mo</f>
        <v>2.5117394004399998</v>
      </c>
      <c r="G7" s="93">
        <f>diarrhoea_24_59mo</f>
        <v>2.5117394004399998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0.154</v>
      </c>
      <c r="F8" s="93">
        <f>food_insecure</f>
        <v>0.154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3.2483492789624999</v>
      </c>
      <c r="D12" s="93">
        <f>diarrhoea_1_5mo</f>
        <v>2.92818174116</v>
      </c>
      <c r="E12" s="93">
        <f>diarrhoea_6_11mo</f>
        <v>2.92818174116</v>
      </c>
      <c r="F12" s="93">
        <f>diarrhoea_12_23mo</f>
        <v>2.5117394004399998</v>
      </c>
      <c r="G12" s="93">
        <f>diarrhoea_24_59mo</f>
        <v>2.5117394004399998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0.154</v>
      </c>
      <c r="I15" s="93">
        <f>food_insecure</f>
        <v>0.154</v>
      </c>
      <c r="J15" s="93">
        <f>food_insecure</f>
        <v>0.154</v>
      </c>
      <c r="K15" s="93">
        <f>food_insecure</f>
        <v>0.154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</v>
      </c>
      <c r="I18" s="93">
        <f>frac_PW_health_facility</f>
        <v>0.73</v>
      </c>
      <c r="J18" s="93">
        <f>frac_PW_health_facility</f>
        <v>0.73</v>
      </c>
      <c r="K18" s="93">
        <f>frac_PW_health_facility</f>
        <v>0.73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9.7109801434463988E-2</v>
      </c>
      <c r="M25" s="93">
        <f>(1-food_insecure)*(0.49)+food_insecure*(0.7)</f>
        <v>0.52233999999999992</v>
      </c>
      <c r="N25" s="93">
        <f>(1-food_insecure)*(0.49)+food_insecure*(0.7)</f>
        <v>0.52233999999999992</v>
      </c>
      <c r="O25" s="93">
        <f>(1-food_insecure)*(0.49)+food_insecure*(0.7)</f>
        <v>0.52233999999999992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4.1618486329056001E-2</v>
      </c>
      <c r="M26" s="93">
        <f>(1-food_insecure)*(0.21)+food_insecure*(0.3)</f>
        <v>0.22385999999999998</v>
      </c>
      <c r="N26" s="93">
        <f>(1-food_insecure)*(0.21)+food_insecure*(0.3)</f>
        <v>0.22385999999999998</v>
      </c>
      <c r="O26" s="93">
        <f>(1-food_insecure)*(0.21)+food_insecure*(0.3)</f>
        <v>0.22385999999999998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4.7184721836479995E-2</v>
      </c>
      <c r="M27" s="93">
        <f>(1-food_insecure)*(0.3)</f>
        <v>0.25379999999999997</v>
      </c>
      <c r="N27" s="93">
        <f>(1-food_insecure)*(0.3)</f>
        <v>0.25379999999999997</v>
      </c>
      <c r="O27" s="93">
        <f>(1-food_insecure)*(0.3)</f>
        <v>0.25379999999999997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0.81408699039999988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5800</v>
      </c>
      <c r="D2" s="75">
        <v>10900</v>
      </c>
      <c r="E2" s="75">
        <v>7200</v>
      </c>
      <c r="F2" s="75">
        <v>3300</v>
      </c>
      <c r="G2" s="22">
        <f t="shared" ref="G2:G40" si="0">C2+D2+E2+F2</f>
        <v>27200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5700</v>
      </c>
      <c r="D3" s="75">
        <v>11000</v>
      </c>
      <c r="E3" s="75">
        <v>7400</v>
      </c>
      <c r="F3" s="75">
        <v>3400</v>
      </c>
      <c r="G3" s="22">
        <f t="shared" si="0"/>
        <v>27500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5500</v>
      </c>
      <c r="D4" s="75">
        <v>11000</v>
      </c>
      <c r="E4" s="75">
        <v>7700</v>
      </c>
      <c r="F4" s="75">
        <v>3700</v>
      </c>
      <c r="G4" s="22">
        <f t="shared" si="0"/>
        <v>27900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5400</v>
      </c>
      <c r="D5" s="75">
        <v>10900</v>
      </c>
      <c r="E5" s="75">
        <v>7900</v>
      </c>
      <c r="F5" s="75">
        <v>4000</v>
      </c>
      <c r="G5" s="22">
        <f t="shared" si="0"/>
        <v>28200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2587.7874000000002</v>
      </c>
      <c r="C6" s="75">
        <v>5400</v>
      </c>
      <c r="D6" s="75">
        <v>10900</v>
      </c>
      <c r="E6" s="75">
        <v>8100</v>
      </c>
      <c r="F6" s="75">
        <v>4400</v>
      </c>
      <c r="G6" s="22">
        <f t="shared" si="0"/>
        <v>28800</v>
      </c>
      <c r="H6" s="22">
        <f t="shared" si="1"/>
        <v>3028.3733209754319</v>
      </c>
      <c r="I6" s="22">
        <f t="shared" si="3"/>
        <v>25771.626679024568</v>
      </c>
    </row>
    <row r="7" spans="1:9" ht="15.75" customHeight="1" x14ac:dyDescent="0.25">
      <c r="A7" s="92" t="str">
        <f t="shared" si="2"/>
        <v/>
      </c>
      <c r="B7" s="74">
        <v>2596.384</v>
      </c>
      <c r="C7" s="75">
        <v>5300</v>
      </c>
      <c r="D7" s="75">
        <v>10700</v>
      </c>
      <c r="E7" s="75">
        <v>8300</v>
      </c>
      <c r="F7" s="75">
        <v>4700</v>
      </c>
      <c r="G7" s="22">
        <f t="shared" si="0"/>
        <v>29000</v>
      </c>
      <c r="H7" s="22">
        <f t="shared" si="1"/>
        <v>3038.4335423410266</v>
      </c>
      <c r="I7" s="22">
        <f t="shared" si="3"/>
        <v>25961.566457658973</v>
      </c>
    </row>
    <row r="8" spans="1:9" ht="15.75" customHeight="1" x14ac:dyDescent="0.25">
      <c r="A8" s="92" t="str">
        <f t="shared" si="2"/>
        <v/>
      </c>
      <c r="B8" s="74">
        <v>2581.2363999999998</v>
      </c>
      <c r="C8" s="75">
        <v>5200</v>
      </c>
      <c r="D8" s="75">
        <v>10600</v>
      </c>
      <c r="E8" s="75">
        <v>8500</v>
      </c>
      <c r="F8" s="75">
        <v>5000</v>
      </c>
      <c r="G8" s="22">
        <f t="shared" si="0"/>
        <v>29300</v>
      </c>
      <c r="H8" s="22">
        <f t="shared" si="1"/>
        <v>3020.7069749588654</v>
      </c>
      <c r="I8" s="22">
        <f t="shared" si="3"/>
        <v>26279.293025041134</v>
      </c>
    </row>
    <row r="9" spans="1:9" ht="15.75" customHeight="1" x14ac:dyDescent="0.25">
      <c r="A9" s="92" t="str">
        <f t="shared" si="2"/>
        <v/>
      </c>
      <c r="B9" s="74">
        <v>2565.4104000000002</v>
      </c>
      <c r="C9" s="75">
        <v>5200</v>
      </c>
      <c r="D9" s="75">
        <v>10500</v>
      </c>
      <c r="E9" s="75">
        <v>8800</v>
      </c>
      <c r="F9" s="75">
        <v>5400</v>
      </c>
      <c r="G9" s="22">
        <f t="shared" si="0"/>
        <v>29900</v>
      </c>
      <c r="H9" s="22">
        <f t="shared" si="1"/>
        <v>3002.1865060139448</v>
      </c>
      <c r="I9" s="22">
        <f t="shared" si="3"/>
        <v>26897.813493986054</v>
      </c>
    </row>
    <row r="10" spans="1:9" ht="15.75" customHeight="1" x14ac:dyDescent="0.25">
      <c r="A10" s="92" t="str">
        <f t="shared" si="2"/>
        <v/>
      </c>
      <c r="B10" s="74">
        <v>2548.9060000000004</v>
      </c>
      <c r="C10" s="75">
        <v>5200</v>
      </c>
      <c r="D10" s="75">
        <v>10300</v>
      </c>
      <c r="E10" s="75">
        <v>9100</v>
      </c>
      <c r="F10" s="75">
        <v>5700</v>
      </c>
      <c r="G10" s="22">
        <f t="shared" si="0"/>
        <v>30300</v>
      </c>
      <c r="H10" s="22">
        <f t="shared" si="1"/>
        <v>2982.8721355062648</v>
      </c>
      <c r="I10" s="22">
        <f t="shared" si="3"/>
        <v>27317.127864493734</v>
      </c>
    </row>
    <row r="11" spans="1:9" ht="15.75" customHeight="1" x14ac:dyDescent="0.25">
      <c r="A11" s="92" t="str">
        <f t="shared" si="2"/>
        <v/>
      </c>
      <c r="B11" s="74">
        <v>2531.7232000000008</v>
      </c>
      <c r="C11" s="75">
        <v>5200</v>
      </c>
      <c r="D11" s="75">
        <v>10200</v>
      </c>
      <c r="E11" s="75">
        <v>9300</v>
      </c>
      <c r="F11" s="75">
        <v>6000</v>
      </c>
      <c r="G11" s="22">
        <f t="shared" si="0"/>
        <v>30700</v>
      </c>
      <c r="H11" s="22">
        <f t="shared" si="1"/>
        <v>2962.7638634358254</v>
      </c>
      <c r="I11" s="22">
        <f t="shared" si="3"/>
        <v>27737.236136564174</v>
      </c>
    </row>
    <row r="12" spans="1:9" ht="15.75" customHeight="1" x14ac:dyDescent="0.25">
      <c r="A12" s="92" t="str">
        <f t="shared" si="2"/>
        <v/>
      </c>
      <c r="B12" s="74">
        <v>2513.8620000000001</v>
      </c>
      <c r="C12" s="75">
        <v>5200</v>
      </c>
      <c r="D12" s="75">
        <v>10000</v>
      </c>
      <c r="E12" s="75">
        <v>9400</v>
      </c>
      <c r="F12" s="75">
        <v>6300</v>
      </c>
      <c r="G12" s="22">
        <f t="shared" si="0"/>
        <v>30900</v>
      </c>
      <c r="H12" s="22">
        <f t="shared" si="1"/>
        <v>2941.8616898026248</v>
      </c>
      <c r="I12" s="22">
        <f t="shared" si="3"/>
        <v>27958.138310197377</v>
      </c>
    </row>
    <row r="13" spans="1:9" ht="15.75" customHeight="1" x14ac:dyDescent="0.25">
      <c r="A13" s="92" t="str">
        <f t="shared" si="2"/>
        <v/>
      </c>
      <c r="B13" s="74">
        <v>5900</v>
      </c>
      <c r="C13" s="75">
        <v>10800</v>
      </c>
      <c r="D13" s="75">
        <v>7000</v>
      </c>
      <c r="E13" s="75">
        <v>3300</v>
      </c>
      <c r="F13" s="75">
        <v>3.04236E-3</v>
      </c>
      <c r="G13" s="22">
        <f t="shared" si="0"/>
        <v>21100.00304236</v>
      </c>
      <c r="H13" s="22">
        <f t="shared" si="1"/>
        <v>6904.509463858989</v>
      </c>
      <c r="I13" s="22">
        <f t="shared" si="3"/>
        <v>14195.493578501011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3.04236E-3</v>
      </c>
    </row>
    <row r="4" spans="1:8" ht="15.75" customHeight="1" x14ac:dyDescent="0.25">
      <c r="B4" s="24" t="s">
        <v>7</v>
      </c>
      <c r="C4" s="76">
        <v>7.7570320239712123E-2</v>
      </c>
    </row>
    <row r="5" spans="1:8" ht="15.75" customHeight="1" x14ac:dyDescent="0.25">
      <c r="B5" s="24" t="s">
        <v>8</v>
      </c>
      <c r="C5" s="76">
        <v>7.9601177662594336E-2</v>
      </c>
    </row>
    <row r="6" spans="1:8" ht="15.75" customHeight="1" x14ac:dyDescent="0.25">
      <c r="B6" s="24" t="s">
        <v>10</v>
      </c>
      <c r="C6" s="76">
        <v>0.16844987637324349</v>
      </c>
    </row>
    <row r="7" spans="1:8" ht="15.75" customHeight="1" x14ac:dyDescent="0.25">
      <c r="B7" s="24" t="s">
        <v>13</v>
      </c>
      <c r="C7" s="76">
        <v>0.33213968798482069</v>
      </c>
    </row>
    <row r="8" spans="1:8" ht="15.75" customHeight="1" x14ac:dyDescent="0.25">
      <c r="B8" s="24" t="s">
        <v>14</v>
      </c>
      <c r="C8" s="76">
        <v>1.0978929421134546E-4</v>
      </c>
    </row>
    <row r="9" spans="1:8" ht="15.75" customHeight="1" x14ac:dyDescent="0.25">
      <c r="B9" s="24" t="s">
        <v>27</v>
      </c>
      <c r="C9" s="76">
        <v>0.14810943432954576</v>
      </c>
    </row>
    <row r="10" spans="1:8" ht="15.75" customHeight="1" x14ac:dyDescent="0.25">
      <c r="B10" s="24" t="s">
        <v>15</v>
      </c>
      <c r="C10" s="76">
        <v>0.19097735411587213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1.5901147222224899E-2</v>
      </c>
      <c r="D14" s="76">
        <v>1.5901147222224899E-2</v>
      </c>
      <c r="E14" s="76">
        <v>2.2417167166012598E-2</v>
      </c>
      <c r="F14" s="76">
        <v>2.2417167166012598E-2</v>
      </c>
    </row>
    <row r="15" spans="1:8" ht="15.75" customHeight="1" x14ac:dyDescent="0.25">
      <c r="B15" s="24" t="s">
        <v>16</v>
      </c>
      <c r="C15" s="76">
        <v>0.21863712288828499</v>
      </c>
      <c r="D15" s="76">
        <v>0.21863712288828499</v>
      </c>
      <c r="E15" s="76">
        <v>0.139040899444906</v>
      </c>
      <c r="F15" s="76">
        <v>0.139040899444906</v>
      </c>
    </row>
    <row r="16" spans="1:8" ht="15.75" customHeight="1" x14ac:dyDescent="0.25">
      <c r="B16" s="24" t="s">
        <v>17</v>
      </c>
      <c r="C16" s="76">
        <v>2.95422648044769E-2</v>
      </c>
      <c r="D16" s="76">
        <v>2.95422648044769E-2</v>
      </c>
      <c r="E16" s="76">
        <v>2.3847809856518101E-2</v>
      </c>
      <c r="F16" s="76">
        <v>2.3847809856518101E-2</v>
      </c>
    </row>
    <row r="17" spans="1:8" ht="15.75" customHeight="1" x14ac:dyDescent="0.25">
      <c r="B17" s="24" t="s">
        <v>18</v>
      </c>
      <c r="C17" s="76">
        <v>9.7386615305400414E-4</v>
      </c>
      <c r="D17" s="76">
        <v>9.7386615305400414E-4</v>
      </c>
      <c r="E17" s="76">
        <v>3.7290260331878499E-3</v>
      </c>
      <c r="F17" s="76">
        <v>3.7290260331878499E-3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8.531633932297672E-2</v>
      </c>
      <c r="D19" s="76">
        <v>8.531633932297672E-2</v>
      </c>
      <c r="E19" s="76">
        <v>0.133132233409367</v>
      </c>
      <c r="F19" s="76">
        <v>0.133132233409367</v>
      </c>
    </row>
    <row r="20" spans="1:8" ht="15.75" customHeight="1" x14ac:dyDescent="0.25">
      <c r="B20" s="24" t="s">
        <v>21</v>
      </c>
      <c r="C20" s="76">
        <v>1.84477955720623E-2</v>
      </c>
      <c r="D20" s="76">
        <v>1.84477955720623E-2</v>
      </c>
      <c r="E20" s="76">
        <v>9.673005048767172E-2</v>
      </c>
      <c r="F20" s="76">
        <v>9.673005048767172E-2</v>
      </c>
    </row>
    <row r="21" spans="1:8" ht="15.75" customHeight="1" x14ac:dyDescent="0.25">
      <c r="B21" s="24" t="s">
        <v>22</v>
      </c>
      <c r="C21" s="76">
        <v>6.5728870931024003E-2</v>
      </c>
      <c r="D21" s="76">
        <v>6.5728870931024003E-2</v>
      </c>
      <c r="E21" s="76">
        <v>0.18434371105371303</v>
      </c>
      <c r="F21" s="76">
        <v>0.18434371105371303</v>
      </c>
    </row>
    <row r="22" spans="1:8" ht="15.75" customHeight="1" x14ac:dyDescent="0.25">
      <c r="B22" s="24" t="s">
        <v>23</v>
      </c>
      <c r="C22" s="76">
        <v>0.56545259310589624</v>
      </c>
      <c r="D22" s="76">
        <v>0.56545259310589624</v>
      </c>
      <c r="E22" s="76">
        <v>0.39675910254862368</v>
      </c>
      <c r="F22" s="76">
        <v>0.39675910254862368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1.9299999999999998E-2</v>
      </c>
    </row>
    <row r="28" spans="1:8" ht="15.75" customHeight="1" x14ac:dyDescent="0.25">
      <c r="B28" s="24" t="s">
        <v>40</v>
      </c>
      <c r="C28" s="76">
        <v>0.22640000000000002</v>
      </c>
    </row>
    <row r="29" spans="1:8" ht="15.75" customHeight="1" x14ac:dyDescent="0.25">
      <c r="B29" s="24" t="s">
        <v>41</v>
      </c>
      <c r="C29" s="76">
        <v>0.13780000000000001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7.0099999999999996E-2</v>
      </c>
    </row>
    <row r="32" spans="1:8" ht="15.75" customHeight="1" x14ac:dyDescent="0.25">
      <c r="B32" s="24" t="s">
        <v>44</v>
      </c>
      <c r="C32" s="76">
        <v>0.15049999999999999</v>
      </c>
    </row>
    <row r="33" spans="2:3" ht="15.75" customHeight="1" x14ac:dyDescent="0.25">
      <c r="B33" s="24" t="s">
        <v>45</v>
      </c>
      <c r="C33" s="76">
        <v>0.12560000000000002</v>
      </c>
    </row>
    <row r="34" spans="2:3" ht="15.75" customHeight="1" x14ac:dyDescent="0.25">
      <c r="B34" s="24" t="s">
        <v>46</v>
      </c>
      <c r="C34" s="76">
        <v>0.17249999999999999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0.411891336</v>
      </c>
      <c r="D14" s="79">
        <v>0.43827971236899999</v>
      </c>
      <c r="E14" s="79">
        <v>0.43827971236899999</v>
      </c>
      <c r="F14" s="79">
        <v>0.28490576191099998</v>
      </c>
      <c r="G14" s="79">
        <v>0.28490576191099998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0.24303849178302314</v>
      </c>
      <c r="D15" s="77">
        <f t="shared" si="0"/>
        <v>0.25860908196733462</v>
      </c>
      <c r="E15" s="77">
        <f t="shared" si="0"/>
        <v>0.25860908196733462</v>
      </c>
      <c r="F15" s="77">
        <f t="shared" si="0"/>
        <v>0.16811003442699876</v>
      </c>
      <c r="G15" s="77">
        <f t="shared" si="0"/>
        <v>0.16811003442699876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0.43827971236899999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32.200000000000003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0.80369999999999997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2020-09-04T23:53:53Z</dcterms:modified>
</cp:coreProperties>
</file>