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7EA16A80-E71A-4AFF-B97D-32138FCE9816}" xr6:coauthVersionLast="45" xr6:coauthVersionMax="45" xr10:uidLastSave="{00000000-0000-0000-0000-000000000000}"/>
  <bookViews>
    <workbookView xWindow="-17196" yWindow="-13068" windowWidth="23256" windowHeight="12576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<sst xmlns="http://schemas.openxmlformats.org/spreadsheetml/2006/main" count="1115" uniqueCount="272">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</sst>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9808</v>
      </c>
    </row>
    <row r="8" spans="1:3" ht="15" customHeight="1" x14ac:dyDescent="0.25">
      <c r="B8" s="7" t="s">
        <v>106</v>
      </c>
      <c r="C8" s="66">
        <v>1.7000000000000001E-2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0.72301658630371091</v>
      </c>
    </row>
    <row r="11" spans="1:3" ht="15" customHeight="1" x14ac:dyDescent="0.25">
      <c r="B11" s="7" t="s">
        <v>108</v>
      </c>
      <c r="C11" s="66">
        <v>0.59799999999999998</v>
      </c>
    </row>
    <row r="12" spans="1:3" ht="15" customHeight="1" x14ac:dyDescent="0.25">
      <c r="B12" s="7" t="s">
        <v>109</v>
      </c>
      <c r="C12" s="66">
        <v>0.72</v>
      </c>
    </row>
    <row r="13" spans="1:3" ht="15" customHeight="1" x14ac:dyDescent="0.25">
      <c r="B13" s="7" t="s">
        <v>110</v>
      </c>
      <c r="C13" s="66">
        <v>0.17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7.2499999999999995E-2</v>
      </c>
    </row>
    <row r="24" spans="1:3" ht="15" customHeight="1" x14ac:dyDescent="0.25">
      <c r="B24" s="20" t="s">
        <v>102</v>
      </c>
      <c r="C24" s="67">
        <v>0.54660000000000009</v>
      </c>
    </row>
    <row r="25" spans="1:3" ht="15" customHeight="1" x14ac:dyDescent="0.25">
      <c r="B25" s="20" t="s">
        <v>103</v>
      </c>
      <c r="C25" s="67">
        <v>0.3503</v>
      </c>
    </row>
    <row r="26" spans="1:3" ht="15" customHeight="1" x14ac:dyDescent="0.25">
      <c r="B26" s="20" t="s">
        <v>104</v>
      </c>
      <c r="C26" s="67">
        <v>3.0599999999999995E-2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10.9</v>
      </c>
    </row>
    <row r="38" spans="1:5" ht="15" customHeight="1" x14ac:dyDescent="0.25">
      <c r="B38" s="16" t="s">
        <v>91</v>
      </c>
      <c r="C38" s="68">
        <v>15.3</v>
      </c>
      <c r="D38" s="17"/>
      <c r="E38" s="18"/>
    </row>
    <row r="39" spans="1:5" ht="15" customHeight="1" x14ac:dyDescent="0.25">
      <c r="B39" s="16" t="s">
        <v>90</v>
      </c>
      <c r="C39" s="68">
        <v>16.7</v>
      </c>
      <c r="D39" s="17"/>
      <c r="E39" s="17"/>
    </row>
    <row r="40" spans="1:5" ht="15" customHeight="1" x14ac:dyDescent="0.25">
      <c r="B40" s="16" t="s">
        <v>171</v>
      </c>
      <c r="C40" s="68">
        <v>0.27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8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 t="e">
        <v>#N/A</v>
      </c>
      <c r="D45" s="17"/>
    </row>
    <row r="46" spans="1:5" ht="15.75" customHeight="1" x14ac:dyDescent="0.25">
      <c r="B46" s="16" t="s">
        <v>11</v>
      </c>
      <c r="C46" s="67" t="e">
        <v>#N/A</v>
      </c>
      <c r="D46" s="17"/>
    </row>
    <row r="47" spans="1:5" ht="15.75" customHeight="1" x14ac:dyDescent="0.25">
      <c r="B47" s="16" t="s">
        <v>12</v>
      </c>
      <c r="C47" s="67" t="e">
        <v>#N/A</v>
      </c>
      <c r="D47" s="17"/>
      <c r="E47" s="18"/>
    </row>
    <row r="48" spans="1:5" ht="15" customHeight="1" x14ac:dyDescent="0.25">
      <c r="B48" s="16" t="s">
        <v>26</v>
      </c>
      <c r="C48" s="70" t="e">
        <f>1-term_SGA-preterm_AGA-preterm_SGA</f>
        <v>#N/A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1.2721068587425</v>
      </c>
      <c r="D51" s="17"/>
    </row>
    <row r="52" spans="1:4" ht="15" customHeight="1" x14ac:dyDescent="0.25">
      <c r="B52" s="16" t="s">
        <v>125</v>
      </c>
      <c r="C52" s="65">
        <v>1.3390121023999999</v>
      </c>
    </row>
    <row r="53" spans="1:4" ht="15.75" customHeight="1" x14ac:dyDescent="0.25">
      <c r="B53" s="16" t="s">
        <v>126</v>
      </c>
      <c r="C53" s="65">
        <v>1.3390121023999999</v>
      </c>
    </row>
    <row r="54" spans="1:4" ht="15.75" customHeight="1" x14ac:dyDescent="0.25">
      <c r="B54" s="16" t="s">
        <v>127</v>
      </c>
      <c r="C54" s="65">
        <v>1.5104418091699998</v>
      </c>
    </row>
    <row r="55" spans="1:4" ht="15.75" customHeight="1" x14ac:dyDescent="0.25">
      <c r="B55" s="16" t="s">
        <v>128</v>
      </c>
      <c r="C55" s="65">
        <v>1.5104418091699998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0.49918058360737488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1.2721068587425</v>
      </c>
      <c r="C2" s="26">
        <f>'Baseline year population inputs'!C52</f>
        <v>1.3390121023999999</v>
      </c>
      <c r="D2" s="26">
        <f>'Baseline year population inputs'!C53</f>
        <v>1.3390121023999999</v>
      </c>
      <c r="E2" s="26">
        <f>'Baseline year population inputs'!C54</f>
        <v>1.5104418091699998</v>
      </c>
      <c r="F2" s="26">
        <f>'Baseline year population inputs'!C55</f>
        <v>1.5104418091699998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1.7000000000000001E-2</v>
      </c>
      <c r="E2" s="93">
        <f>food_insecure</f>
        <v>1.7000000000000001E-2</v>
      </c>
      <c r="F2" s="93">
        <f>food_insecure</f>
        <v>1.7000000000000001E-2</v>
      </c>
      <c r="G2" s="93">
        <f>food_insecure</f>
        <v>1.7000000000000001E-2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1.7000000000000001E-2</v>
      </c>
      <c r="F5" s="93">
        <f>food_insecure</f>
        <v>1.7000000000000001E-2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1.2721068587425</v>
      </c>
      <c r="D7" s="93">
        <f>diarrhoea_1_5mo</f>
        <v>1.3390121023999999</v>
      </c>
      <c r="E7" s="93">
        <f>diarrhoea_6_11mo</f>
        <v>1.3390121023999999</v>
      </c>
      <c r="F7" s="93">
        <f>diarrhoea_12_23mo</f>
        <v>1.5104418091699998</v>
      </c>
      <c r="G7" s="93">
        <f>diarrhoea_24_59mo</f>
        <v>1.5104418091699998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1.7000000000000001E-2</v>
      </c>
      <c r="F8" s="93">
        <f>food_insecure</f>
        <v>1.7000000000000001E-2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1.2721068587425</v>
      </c>
      <c r="D12" s="93">
        <f>diarrhoea_1_5mo</f>
        <v>1.3390121023999999</v>
      </c>
      <c r="E12" s="93">
        <f>diarrhoea_6_11mo</f>
        <v>1.3390121023999999</v>
      </c>
      <c r="F12" s="93">
        <f>diarrhoea_12_23mo</f>
        <v>1.5104418091699998</v>
      </c>
      <c r="G12" s="93">
        <f>diarrhoea_24_59mo</f>
        <v>1.5104418091699998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1.7000000000000001E-2</v>
      </c>
      <c r="I15" s="93">
        <f>food_insecure</f>
        <v>1.7000000000000001E-2</v>
      </c>
      <c r="J15" s="93">
        <f>food_insecure</f>
        <v>1.7000000000000001E-2</v>
      </c>
      <c r="K15" s="93">
        <f>food_insecure</f>
        <v>1.7000000000000001E-2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0.59799999999999998</v>
      </c>
      <c r="I18" s="93">
        <f>frac_PW_health_facility</f>
        <v>0.59799999999999998</v>
      </c>
      <c r="J18" s="93">
        <f>frac_PW_health_facility</f>
        <v>0.59799999999999998</v>
      </c>
      <c r="K18" s="93">
        <f>frac_PW_health_facility</f>
        <v>0.59799999999999998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0.17</v>
      </c>
      <c r="M24" s="93">
        <f>famplan_unmet_need</f>
        <v>0.17</v>
      </c>
      <c r="N24" s="93">
        <f>famplan_unmet_need</f>
        <v>0.17</v>
      </c>
      <c r="O24" s="93">
        <f>famplan_unmet_need</f>
        <v>0.17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0.13671070349807743</v>
      </c>
      <c r="M25" s="93">
        <f>(1-food_insecure)*(0.49)+food_insecure*(0.7)</f>
        <v>0.49357000000000001</v>
      </c>
      <c r="N25" s="93">
        <f>(1-food_insecure)*(0.49)+food_insecure*(0.7)</f>
        <v>0.49357000000000001</v>
      </c>
      <c r="O25" s="93">
        <f>(1-food_insecure)*(0.49)+food_insecure*(0.7)</f>
        <v>0.49357000000000001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5.8590301499176031E-2</v>
      </c>
      <c r="M26" s="93">
        <f>(1-food_insecure)*(0.21)+food_insecure*(0.3)</f>
        <v>0.21153</v>
      </c>
      <c r="N26" s="93">
        <f>(1-food_insecure)*(0.21)+food_insecure*(0.3)</f>
        <v>0.21153</v>
      </c>
      <c r="O26" s="93">
        <f>(1-food_insecure)*(0.21)+food_insecure*(0.3)</f>
        <v>0.21153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8.1682408699035647E-2</v>
      </c>
      <c r="M27" s="93">
        <f>(1-food_insecure)*(0.3)</f>
        <v>0.2949</v>
      </c>
      <c r="N27" s="93">
        <f>(1-food_insecure)*(0.3)</f>
        <v>0.2949</v>
      </c>
      <c r="O27" s="93">
        <f>(1-food_insecure)*(0.3)</f>
        <v>0.2949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0.72301658630371091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 t="e">
        <v>#N/A</v>
      </c>
      <c r="C2" s="75">
        <v>4200</v>
      </c>
      <c r="D2" s="75">
        <v>9100</v>
      </c>
      <c r="E2" s="75">
        <v>9600</v>
      </c>
      <c r="F2" s="75">
        <v>5600</v>
      </c>
      <c r="G2" s="22">
        <f t="shared" ref="G2:G40" si="0">C2+D2+E2+F2</f>
        <v>28500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2021</v>
      </c>
      <c r="B3" s="74" t="e">
        <v>#N/A</v>
      </c>
      <c r="C3" s="75">
        <v>4200</v>
      </c>
      <c r="D3" s="75">
        <v>8800</v>
      </c>
      <c r="E3" s="75">
        <v>9700</v>
      </c>
      <c r="F3" s="75">
        <v>5900</v>
      </c>
      <c r="G3" s="22">
        <f t="shared" si="0"/>
        <v>28600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4200</v>
      </c>
      <c r="D4" s="75">
        <v>8600</v>
      </c>
      <c r="E4" s="75">
        <v>9800</v>
      </c>
      <c r="F4" s="75">
        <v>6200</v>
      </c>
      <c r="G4" s="22">
        <f t="shared" si="0"/>
        <v>28800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1750.6253999999999</v>
      </c>
      <c r="C5" s="75">
        <v>4300</v>
      </c>
      <c r="D5" s="75">
        <v>8300</v>
      </c>
      <c r="E5" s="75">
        <v>9700</v>
      </c>
      <c r="F5" s="75">
        <v>6500</v>
      </c>
      <c r="G5" s="22">
        <f t="shared" si="0"/>
        <v>28800</v>
      </c>
      <c r="H5" s="22">
        <f t="shared" si="1"/>
        <v>2028.4406284760844</v>
      </c>
      <c r="I5" s="22">
        <f t="shared" si="3"/>
        <v>26771.559371523916</v>
      </c>
    </row>
    <row r="6" spans="1:9" ht="15.75" customHeight="1" x14ac:dyDescent="0.25">
      <c r="A6" s="92" t="str">
        <f t="shared" si="2"/>
        <v/>
      </c>
      <c r="B6" s="74">
        <v>1699.5431999999998</v>
      </c>
      <c r="C6" s="75">
        <v>4400</v>
      </c>
      <c r="D6" s="75">
        <v>8100</v>
      </c>
      <c r="E6" s="75">
        <v>9600</v>
      </c>
      <c r="F6" s="75">
        <v>6800</v>
      </c>
      <c r="G6" s="22">
        <f t="shared" si="0"/>
        <v>28900</v>
      </c>
      <c r="H6" s="22">
        <f t="shared" si="1"/>
        <v>1969.2519466073413</v>
      </c>
      <c r="I6" s="22">
        <f t="shared" si="3"/>
        <v>26930.748053392657</v>
      </c>
    </row>
    <row r="7" spans="1:9" ht="15.75" customHeight="1" x14ac:dyDescent="0.25">
      <c r="A7" s="92" t="str">
        <f t="shared" si="2"/>
        <v/>
      </c>
      <c r="B7" s="74">
        <v>1648.461</v>
      </c>
      <c r="C7" s="75">
        <v>4400</v>
      </c>
      <c r="D7" s="75">
        <v>8000</v>
      </c>
      <c r="E7" s="75">
        <v>9400</v>
      </c>
      <c r="F7" s="75">
        <v>7200</v>
      </c>
      <c r="G7" s="22">
        <f t="shared" si="0"/>
        <v>29000</v>
      </c>
      <c r="H7" s="22">
        <f t="shared" si="1"/>
        <v>1910.0632647385985</v>
      </c>
      <c r="I7" s="22">
        <f t="shared" si="3"/>
        <v>27089.936735261403</v>
      </c>
    </row>
    <row r="8" spans="1:9" ht="15.75" customHeight="1" x14ac:dyDescent="0.25">
      <c r="A8" s="92" t="str">
        <f t="shared" si="2"/>
        <v/>
      </c>
      <c r="B8" s="74">
        <v>1610.8098</v>
      </c>
      <c r="C8" s="75">
        <v>4500</v>
      </c>
      <c r="D8" s="75">
        <v>7900</v>
      </c>
      <c r="E8" s="75">
        <v>9300</v>
      </c>
      <c r="F8" s="75">
        <v>7600</v>
      </c>
      <c r="G8" s="22">
        <f t="shared" si="0"/>
        <v>29300</v>
      </c>
      <c r="H8" s="22">
        <f t="shared" si="1"/>
        <v>1866.4370133481648</v>
      </c>
      <c r="I8" s="22">
        <f t="shared" si="3"/>
        <v>27433.562986651836</v>
      </c>
    </row>
    <row r="9" spans="1:9" ht="15.75" customHeight="1" x14ac:dyDescent="0.25">
      <c r="A9" s="92" t="str">
        <f t="shared" si="2"/>
        <v/>
      </c>
      <c r="B9" s="74">
        <v>1587.3312000000001</v>
      </c>
      <c r="C9" s="75">
        <v>4500</v>
      </c>
      <c r="D9" s="75">
        <v>7700</v>
      </c>
      <c r="E9" s="75">
        <v>8900</v>
      </c>
      <c r="F9" s="75">
        <v>7900</v>
      </c>
      <c r="G9" s="22">
        <f t="shared" si="0"/>
        <v>29000</v>
      </c>
      <c r="H9" s="22">
        <f t="shared" si="1"/>
        <v>1839.2324805339267</v>
      </c>
      <c r="I9" s="22">
        <f t="shared" si="3"/>
        <v>27160.767519466073</v>
      </c>
    </row>
    <row r="10" spans="1:9" ht="15.75" customHeight="1" x14ac:dyDescent="0.25">
      <c r="A10" s="92" t="str">
        <f t="shared" si="2"/>
        <v/>
      </c>
      <c r="B10" s="74">
        <v>1549.3407999999999</v>
      </c>
      <c r="C10" s="75">
        <v>4500</v>
      </c>
      <c r="D10" s="75">
        <v>7700</v>
      </c>
      <c r="E10" s="75">
        <v>8600</v>
      </c>
      <c r="F10" s="75">
        <v>8300</v>
      </c>
      <c r="G10" s="22">
        <f t="shared" si="0"/>
        <v>29100</v>
      </c>
      <c r="H10" s="22">
        <f t="shared" si="1"/>
        <v>1795.213199851687</v>
      </c>
      <c r="I10" s="22">
        <f t="shared" si="3"/>
        <v>27304.786800148315</v>
      </c>
    </row>
    <row r="11" spans="1:9" ht="15.75" customHeight="1" x14ac:dyDescent="0.25">
      <c r="A11" s="92" t="str">
        <f t="shared" si="2"/>
        <v/>
      </c>
      <c r="B11" s="74">
        <v>1511.3504</v>
      </c>
      <c r="C11" s="75">
        <v>4600</v>
      </c>
      <c r="D11" s="75">
        <v>7700</v>
      </c>
      <c r="E11" s="75">
        <v>8300</v>
      </c>
      <c r="F11" s="75">
        <v>8700</v>
      </c>
      <c r="G11" s="22">
        <f t="shared" si="0"/>
        <v>29300</v>
      </c>
      <c r="H11" s="22">
        <f t="shared" si="1"/>
        <v>1751.1939191694476</v>
      </c>
      <c r="I11" s="22">
        <f t="shared" si="3"/>
        <v>27548.806080830553</v>
      </c>
    </row>
    <row r="12" spans="1:9" ht="15.75" customHeight="1" x14ac:dyDescent="0.25">
      <c r="A12" s="92" t="str">
        <f t="shared" si="2"/>
        <v/>
      </c>
      <c r="B12" s="74">
        <v>1473.36</v>
      </c>
      <c r="C12" s="75">
        <v>4600</v>
      </c>
      <c r="D12" s="75">
        <v>7800</v>
      </c>
      <c r="E12" s="75">
        <v>8000</v>
      </c>
      <c r="F12" s="75">
        <v>8900</v>
      </c>
      <c r="G12" s="22">
        <f t="shared" si="0"/>
        <v>29300</v>
      </c>
      <c r="H12" s="22">
        <f t="shared" si="1"/>
        <v>1707.1746384872081</v>
      </c>
      <c r="I12" s="22">
        <f t="shared" si="3"/>
        <v>27592.825361512791</v>
      </c>
    </row>
    <row r="13" spans="1:9" ht="15.75" customHeight="1" x14ac:dyDescent="0.25">
      <c r="A13" s="92" t="str">
        <f t="shared" si="2"/>
        <v/>
      </c>
      <c r="B13" s="74">
        <v>4200</v>
      </c>
      <c r="C13" s="75">
        <v>9500</v>
      </c>
      <c r="D13" s="75">
        <v>9300</v>
      </c>
      <c r="E13" s="75">
        <v>5300</v>
      </c>
      <c r="F13" s="75">
        <v>5.6003364999999998E-3</v>
      </c>
      <c r="G13" s="22">
        <f t="shared" si="0"/>
        <v>24100.005600336499</v>
      </c>
      <c r="H13" s="22">
        <f t="shared" si="1"/>
        <v>4866.5183537263629</v>
      </c>
      <c r="I13" s="22">
        <f t="shared" si="3"/>
        <v>19233.487246610137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5.6003364999999998E-3</v>
      </c>
    </row>
    <row r="4" spans="1:8" ht="15.75" customHeight="1" x14ac:dyDescent="0.25">
      <c r="B4" s="24" t="s">
        <v>7</v>
      </c>
      <c r="C4" s="76">
        <v>0.20887241026160899</v>
      </c>
    </row>
    <row r="5" spans="1:8" ht="15.75" customHeight="1" x14ac:dyDescent="0.25">
      <c r="B5" s="24" t="s">
        <v>8</v>
      </c>
      <c r="C5" s="76">
        <v>0.10831453310234142</v>
      </c>
    </row>
    <row r="6" spans="1:8" ht="15.75" customHeight="1" x14ac:dyDescent="0.25">
      <c r="B6" s="24" t="s">
        <v>10</v>
      </c>
      <c r="C6" s="76">
        <v>0.16546564499732025</v>
      </c>
    </row>
    <row r="7" spans="1:8" ht="15.75" customHeight="1" x14ac:dyDescent="0.25">
      <c r="B7" s="24" t="s">
        <v>13</v>
      </c>
      <c r="C7" s="76">
        <v>0.21637158428388426</v>
      </c>
    </row>
    <row r="8" spans="1:8" ht="15.75" customHeight="1" x14ac:dyDescent="0.25">
      <c r="B8" s="24" t="s">
        <v>14</v>
      </c>
      <c r="C8" s="76">
        <v>8.6325333266494911E-5</v>
      </c>
    </row>
    <row r="9" spans="1:8" ht="15.75" customHeight="1" x14ac:dyDescent="0.25">
      <c r="B9" s="24" t="s">
        <v>27</v>
      </c>
      <c r="C9" s="76">
        <v>0.15546246908455325</v>
      </c>
    </row>
    <row r="10" spans="1:8" ht="15.75" customHeight="1" x14ac:dyDescent="0.25">
      <c r="B10" s="24" t="s">
        <v>15</v>
      </c>
      <c r="C10" s="76">
        <v>0.13982669643702539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3.2434284996842602E-2</v>
      </c>
      <c r="D14" s="76">
        <v>3.2434284996842602E-2</v>
      </c>
      <c r="E14" s="76">
        <v>1.66788448453449E-2</v>
      </c>
      <c r="F14" s="76">
        <v>1.66788448453449E-2</v>
      </c>
    </row>
    <row r="15" spans="1:8" ht="15.75" customHeight="1" x14ac:dyDescent="0.25">
      <c r="B15" s="24" t="s">
        <v>16</v>
      </c>
      <c r="C15" s="76">
        <v>0.301372141789439</v>
      </c>
      <c r="D15" s="76">
        <v>0.301372141789439</v>
      </c>
      <c r="E15" s="76">
        <v>0.194673977262002</v>
      </c>
      <c r="F15" s="76">
        <v>0.194673977262002</v>
      </c>
    </row>
    <row r="16" spans="1:8" ht="15.75" customHeight="1" x14ac:dyDescent="0.25">
      <c r="B16" s="24" t="s">
        <v>17</v>
      </c>
      <c r="C16" s="76">
        <v>1.7212714903202801E-2</v>
      </c>
      <c r="D16" s="76">
        <v>1.7212714903202801E-2</v>
      </c>
      <c r="E16" s="76">
        <v>1.4445062010712099E-2</v>
      </c>
      <c r="F16" s="76">
        <v>1.4445062010712099E-2</v>
      </c>
    </row>
    <row r="17" spans="1:8" ht="15.75" customHeight="1" x14ac:dyDescent="0.25">
      <c r="B17" s="24" t="s">
        <v>18</v>
      </c>
      <c r="C17" s="76">
        <v>3.5556962383621298E-5</v>
      </c>
      <c r="D17" s="76">
        <v>3.5556962383621298E-5</v>
      </c>
      <c r="E17" s="76">
        <v>1.7240303402137099E-4</v>
      </c>
      <c r="F17" s="76">
        <v>1.7240303402137099E-4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1.1528494905568799E-3</v>
      </c>
      <c r="D19" s="76">
        <v>1.1528494905568799E-3</v>
      </c>
      <c r="E19" s="76">
        <v>6.59286242057905E-4</v>
      </c>
      <c r="F19" s="76">
        <v>6.59286242057905E-4</v>
      </c>
    </row>
    <row r="20" spans="1:8" ht="15.75" customHeight="1" x14ac:dyDescent="0.25">
      <c r="B20" s="24" t="s">
        <v>21</v>
      </c>
      <c r="C20" s="76">
        <v>1.3479292482135301E-2</v>
      </c>
      <c r="D20" s="76">
        <v>1.3479292482135301E-2</v>
      </c>
      <c r="E20" s="76">
        <v>1.3554485608375699E-2</v>
      </c>
      <c r="F20" s="76">
        <v>1.3554485608375699E-2</v>
      </c>
    </row>
    <row r="21" spans="1:8" ht="15.75" customHeight="1" x14ac:dyDescent="0.25">
      <c r="B21" s="24" t="s">
        <v>22</v>
      </c>
      <c r="C21" s="76">
        <v>7.1843344994197797E-2</v>
      </c>
      <c r="D21" s="76">
        <v>7.1843344994197797E-2</v>
      </c>
      <c r="E21" s="76">
        <v>0.21112498763899404</v>
      </c>
      <c r="F21" s="76">
        <v>0.21112498763899404</v>
      </c>
    </row>
    <row r="22" spans="1:8" ht="15.75" customHeight="1" x14ac:dyDescent="0.25">
      <c r="B22" s="24" t="s">
        <v>23</v>
      </c>
      <c r="C22" s="76">
        <v>0.56246981438124199</v>
      </c>
      <c r="D22" s="76">
        <v>0.56246981438124199</v>
      </c>
      <c r="E22" s="76">
        <v>0.54869095335849194</v>
      </c>
      <c r="F22" s="76">
        <v>0.54869095335849194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5.04E-2</v>
      </c>
    </row>
    <row r="27" spans="1:8" ht="15.75" customHeight="1" x14ac:dyDescent="0.25">
      <c r="B27" s="24" t="s">
        <v>39</v>
      </c>
      <c r="C27" s="76">
        <v>4.7500000000000001E-2</v>
      </c>
    </row>
    <row r="28" spans="1:8" ht="15.75" customHeight="1" x14ac:dyDescent="0.25">
      <c r="B28" s="24" t="s">
        <v>40</v>
      </c>
      <c r="C28" s="76">
        <v>0.12570000000000001</v>
      </c>
    </row>
    <row r="29" spans="1:8" ht="15.75" customHeight="1" x14ac:dyDescent="0.25">
      <c r="B29" s="24" t="s">
        <v>41</v>
      </c>
      <c r="C29" s="76">
        <v>0.1961</v>
      </c>
    </row>
    <row r="30" spans="1:8" ht="15.75" customHeight="1" x14ac:dyDescent="0.25">
      <c r="B30" s="24" t="s">
        <v>42</v>
      </c>
      <c r="C30" s="76">
        <v>6.7400000000000002E-2</v>
      </c>
    </row>
    <row r="31" spans="1:8" ht="15.75" customHeight="1" x14ac:dyDescent="0.25">
      <c r="B31" s="24" t="s">
        <v>43</v>
      </c>
      <c r="C31" s="76">
        <v>0.1193</v>
      </c>
    </row>
    <row r="32" spans="1:8" ht="15.75" customHeight="1" x14ac:dyDescent="0.25">
      <c r="B32" s="24" t="s">
        <v>44</v>
      </c>
      <c r="C32" s="76">
        <v>3.6499999999999998E-2</v>
      </c>
    </row>
    <row r="33" spans="2:3" ht="15.75" customHeight="1" x14ac:dyDescent="0.25">
      <c r="B33" s="24" t="s">
        <v>45</v>
      </c>
      <c r="C33" s="76">
        <v>0.15229999999999999</v>
      </c>
    </row>
    <row r="34" spans="2:3" ht="15.75" customHeight="1" x14ac:dyDescent="0.25">
      <c r="B34" s="24" t="s">
        <v>46</v>
      </c>
      <c r="C34" s="76">
        <v>0.20479999999776483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0.65799999999999992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0.62359459274999995</v>
      </c>
      <c r="D14" s="79">
        <v>0.59193918951699998</v>
      </c>
      <c r="E14" s="79">
        <v>0.59193918951699998</v>
      </c>
      <c r="F14" s="79">
        <v>0.38638310174000007</v>
      </c>
      <c r="G14" s="79">
        <v>0.38638310174000007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0.31128631274334823</v>
      </c>
      <c r="D15" s="77">
        <f t="shared" si="0"/>
        <v>0.29548455008317254</v>
      </c>
      <c r="E15" s="77">
        <f t="shared" si="0"/>
        <v>0.29548455008317254</v>
      </c>
      <c r="F15" s="77">
        <f t="shared" si="0"/>
        <v>0.19287494222260093</v>
      </c>
      <c r="G15" s="77">
        <f t="shared" si="0"/>
        <v>0.19287494222260093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0.59193918951699998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16.7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0.27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f>(1-food_insecure)*0.95</f>
        <v>0.93384999999999996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49.45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2020-09-05T00:03:57Z</dcterms:modified>
</cp:coreProperties>
</file>