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6D9D831C-CD62-E94C-B787-7A60622FB9CA}" xr6:coauthVersionLast="28" xr6:coauthVersionMax="28" xr10:uidLastSave="{00000000-0000-0000-0000-000000000000}"/>
  <bookViews>
    <workbookView xWindow="0" yWindow="-21140" windowWidth="38400" windowHeight="21140" tabRatio="500" firstSheet="21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<sst xmlns="http://schemas.openxmlformats.org/spreadsheetml/2006/main" count="1405" uniqueCount="271">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</sst>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697514.70328768063</v>
      </c>
    </row>
    <row r="4" spans="1:3" ht="15.75" customHeight="1" x14ac:dyDescent="0.15">
      <c r="B4" s="4" t="s">
        <v>3</v>
      </c>
      <c r="C4" s="133">
        <v>191171.4146327081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224776.7634316069</v>
      </c>
    </row>
    <row r="7" spans="1:3" ht="15.75" customHeight="1" x14ac:dyDescent="0.15">
      <c r="B7" s="18" t="s">
        <v>65</v>
      </c>
      <c r="C7" s="96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283579.68920900556</v>
      </c>
      <c r="D34" s="92"/>
      <c r="E34" s="93"/>
    </row>
    <row r="35" spans="1:5" ht="15" customHeight="1" x14ac:dyDescent="0.2">
      <c r="B35" s="91" t="s">
        <v>108</v>
      </c>
      <c r="C35" s="26">
        <v>455853.19025889237</v>
      </c>
      <c r="D35" s="92"/>
      <c r="E35" s="92"/>
    </row>
    <row r="36" spans="1:5" ht="15.75" customHeight="1" x14ac:dyDescent="0.2">
      <c r="B36" s="91" t="s">
        <v>109</v>
      </c>
      <c r="C36" s="26">
        <v>321269.65940012666</v>
      </c>
      <c r="D36" s="92"/>
    </row>
    <row r="37" spans="1:5" ht="15.75" customHeight="1" x14ac:dyDescent="0.2">
      <c r="B37" s="91" t="s">
        <v>110</v>
      </c>
      <c r="C37" s="26">
        <v>200874.49504062172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255022.87229565415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354173.61488559569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246199.84524154381</v>
      </c>
      <c r="D42" s="92"/>
    </row>
    <row r="43" spans="1:5" ht="15.75" customHeight="1" x14ac:dyDescent="0.2">
      <c r="B43" s="91" t="s">
        <v>110</v>
      </c>
      <c r="C43" s="131">
        <f t="shared" si="0"/>
        <v>181403.93805424578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28556.816913351409</v>
      </c>
    </row>
    <row r="47" spans="1:5" ht="15.75" customHeight="1" x14ac:dyDescent="0.2">
      <c r="B47" s="91" t="s">
        <v>112</v>
      </c>
      <c r="C47" s="132">
        <f t="shared" ref="C47:C49" si="1">C53*C$6</f>
        <v>101679.57537329667</v>
      </c>
    </row>
    <row r="48" spans="1:5" ht="15.75" customHeight="1" x14ac:dyDescent="0.2">
      <c r="B48" s="91" t="s">
        <v>113</v>
      </c>
      <c r="C48" s="132">
        <f t="shared" si="1"/>
        <v>75069.814158582856</v>
      </c>
    </row>
    <row r="49" spans="1:3" ht="15.75" customHeight="1" x14ac:dyDescent="0.2">
      <c r="B49" s="91" t="s">
        <v>114</v>
      </c>
      <c r="C49" s="132">
        <f t="shared" si="1"/>
        <v>19470.556986375959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194865.46299999999</v>
      </c>
      <c r="C2" s="135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6">
        <f>D2+E2+F2+G2</f>
        <v>1261577.0339086461</v>
      </c>
      <c r="I2" s="137">
        <f t="shared" ref="I2:I15" si="0">(B2 + 25.36*B2/(1000-25.36))/(1-0.13)</f>
        <v>229811.30551239193</v>
      </c>
      <c r="J2" s="138">
        <f t="shared" ref="J2:J15" si="1">D2/H2</f>
        <v>0.22478190517658098</v>
      </c>
      <c r="K2" s="136">
        <f>H2-I2</f>
        <v>1031765.7283962541</v>
      </c>
      <c r="L2" s="135"/>
    </row>
    <row r="3" spans="1:12" ht="15.75" customHeight="1" x14ac:dyDescent="0.15">
      <c r="A3" s="3">
        <v>2018</v>
      </c>
      <c r="B3" s="81">
        <v>198559.595</v>
      </c>
      <c r="C3" s="135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6">
        <f t="shared" ref="H3:H15" si="2">D3+E3+F3+G3</f>
        <v>1308303.9374403763</v>
      </c>
      <c r="I3" s="137">
        <f t="shared" si="0"/>
        <v>234167.91793916715</v>
      </c>
      <c r="J3" s="138">
        <f t="shared" si="1"/>
        <v>0.22612433892696462</v>
      </c>
      <c r="K3" s="136">
        <f t="shared" ref="K3:K15" si="3">H3-I3</f>
        <v>1074136.019501209</v>
      </c>
      <c r="L3" s="135"/>
    </row>
    <row r="4" spans="1:12" ht="15.75" customHeight="1" x14ac:dyDescent="0.15">
      <c r="A4" s="3">
        <v>2019</v>
      </c>
      <c r="B4" s="81">
        <v>203177.26</v>
      </c>
      <c r="C4" s="135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6">
        <f t="shared" si="2"/>
        <v>1356835.9348804615</v>
      </c>
      <c r="I4" s="137">
        <f t="shared" si="0"/>
        <v>239613.68347263618</v>
      </c>
      <c r="J4" s="138">
        <f t="shared" si="1"/>
        <v>0.22746231665658054</v>
      </c>
      <c r="K4" s="136">
        <f t="shared" si="3"/>
        <v>1117222.2514078254</v>
      </c>
      <c r="L4" s="135"/>
    </row>
    <row r="5" spans="1:12" ht="15.75" customHeight="1" x14ac:dyDescent="0.15">
      <c r="A5" s="3">
        <v>2020</v>
      </c>
      <c r="B5" s="81">
        <v>206871.39199999999</v>
      </c>
      <c r="C5" s="135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6">
        <f t="shared" si="2"/>
        <v>1407245.5939120555</v>
      </c>
      <c r="I5" s="137">
        <f t="shared" si="0"/>
        <v>243970.29589941134</v>
      </c>
      <c r="J5" s="138">
        <f t="shared" si="1"/>
        <v>0.22879563463985053</v>
      </c>
      <c r="K5" s="136">
        <f t="shared" si="3"/>
        <v>1163275.2980126441</v>
      </c>
      <c r="L5" s="135"/>
    </row>
    <row r="6" spans="1:12" ht="15.75" customHeight="1" x14ac:dyDescent="0.15">
      <c r="A6" s="3">
        <v>2021</v>
      </c>
      <c r="B6" s="81">
        <v>210565.524</v>
      </c>
      <c r="C6" s="135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6">
        <f t="shared" si="2"/>
        <v>1457064.038624624</v>
      </c>
      <c r="I6" s="137">
        <f t="shared" si="0"/>
        <v>248326.90832618659</v>
      </c>
      <c r="J6" s="138">
        <f t="shared" si="1"/>
        <v>0.22785839850201667</v>
      </c>
      <c r="K6" s="136">
        <f t="shared" si="3"/>
        <v>1208737.1302984376</v>
      </c>
      <c r="L6" s="135"/>
    </row>
    <row r="7" spans="1:12" ht="15.75" customHeight="1" x14ac:dyDescent="0.15">
      <c r="A7" s="3">
        <v>2022</v>
      </c>
      <c r="B7" s="81">
        <v>215183.18899999998</v>
      </c>
      <c r="C7" s="135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6">
        <f t="shared" si="2"/>
        <v>1508673.8827886151</v>
      </c>
      <c r="I7" s="137">
        <f t="shared" si="0"/>
        <v>253772.67385965557</v>
      </c>
      <c r="J7" s="138">
        <f t="shared" si="1"/>
        <v>0.22692082655192064</v>
      </c>
      <c r="K7" s="136">
        <f t="shared" si="3"/>
        <v>1254901.2089289594</v>
      </c>
      <c r="L7" s="135"/>
    </row>
    <row r="8" spans="1:12" ht="15.75" customHeight="1" x14ac:dyDescent="0.15">
      <c r="A8" s="3">
        <v>2023</v>
      </c>
      <c r="B8" s="81">
        <v>219800.85399999999</v>
      </c>
      <c r="C8" s="135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6">
        <f t="shared" si="2"/>
        <v>1562140.6370904851</v>
      </c>
      <c r="I8" s="137">
        <f t="shared" si="0"/>
        <v>259218.43939312457</v>
      </c>
      <c r="J8" s="138">
        <f t="shared" si="1"/>
        <v>0.22598293640588846</v>
      </c>
      <c r="K8" s="136">
        <f t="shared" si="3"/>
        <v>1302922.1976973605</v>
      </c>
      <c r="L8" s="135"/>
    </row>
    <row r="9" spans="1:12" ht="15.75" customHeight="1" x14ac:dyDescent="0.15">
      <c r="A9" s="3">
        <v>2024</v>
      </c>
      <c r="B9" s="81">
        <v>223494.986</v>
      </c>
      <c r="C9" s="135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6">
        <f t="shared" si="2"/>
        <v>1617532.2508467911</v>
      </c>
      <c r="I9" s="137">
        <f t="shared" si="0"/>
        <v>263575.05181989976</v>
      </c>
      <c r="J9" s="138">
        <f t="shared" si="1"/>
        <v>0.22504474586489398</v>
      </c>
      <c r="K9" s="136">
        <f t="shared" si="3"/>
        <v>1353957.1990268913</v>
      </c>
      <c r="L9" s="135"/>
    </row>
    <row r="10" spans="1:12" ht="15.75" customHeight="1" x14ac:dyDescent="0.15">
      <c r="A10" s="3">
        <v>2025</v>
      </c>
      <c r="B10" s="81">
        <v>229036.18400000001</v>
      </c>
      <c r="C10" s="135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6">
        <f t="shared" si="2"/>
        <v>1674919.2044538106</v>
      </c>
      <c r="I10" s="137">
        <f t="shared" si="0"/>
        <v>270109.97046006261</v>
      </c>
      <c r="J10" s="138">
        <f t="shared" si="1"/>
        <v>0.22410627291414711</v>
      </c>
      <c r="K10" s="136">
        <f t="shared" si="3"/>
        <v>1404809.233993748</v>
      </c>
      <c r="L10" s="135"/>
    </row>
    <row r="11" spans="1:12" ht="15.75" customHeight="1" x14ac:dyDescent="0.15">
      <c r="A11" s="3">
        <v>2026</v>
      </c>
      <c r="B11" s="81">
        <v>233653.84899999999</v>
      </c>
      <c r="C11" s="135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6">
        <f t="shared" si="2"/>
        <v>1731408.2984726233</v>
      </c>
      <c r="I11" s="137">
        <f t="shared" si="0"/>
        <v>275555.73599353159</v>
      </c>
      <c r="J11" s="138">
        <f t="shared" si="1"/>
        <v>0.2233229025542697</v>
      </c>
      <c r="K11" s="136">
        <f t="shared" si="3"/>
        <v>1455852.5624790918</v>
      </c>
      <c r="L11" s="135"/>
    </row>
    <row r="12" spans="1:12" ht="15.75" customHeight="1" x14ac:dyDescent="0.15">
      <c r="A12" s="3">
        <v>2027</v>
      </c>
      <c r="B12" s="81">
        <v>238271.514</v>
      </c>
      <c r="C12" s="135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6">
        <f t="shared" si="2"/>
        <v>1789824.2106043545</v>
      </c>
      <c r="I12" s="137">
        <f t="shared" si="0"/>
        <v>281001.50152700063</v>
      </c>
      <c r="J12" s="138">
        <f t="shared" si="1"/>
        <v>0.2225395797023243</v>
      </c>
      <c r="K12" s="136">
        <f t="shared" si="3"/>
        <v>1508822.7090773538</v>
      </c>
      <c r="L12" s="135"/>
    </row>
    <row r="13" spans="1:12" ht="15.75" customHeight="1" x14ac:dyDescent="0.15">
      <c r="A13" s="3">
        <v>2028</v>
      </c>
      <c r="B13" s="81">
        <v>242889.179</v>
      </c>
      <c r="C13" s="135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6">
        <f t="shared" si="2"/>
        <v>1850233.3770882869</v>
      </c>
      <c r="I13" s="137">
        <f t="shared" si="0"/>
        <v>286447.2670604696</v>
      </c>
      <c r="J13" s="138">
        <f t="shared" si="1"/>
        <v>0.22175632418835781</v>
      </c>
      <c r="K13" s="136">
        <f t="shared" si="3"/>
        <v>1563786.1100278173</v>
      </c>
      <c r="L13" s="135"/>
    </row>
    <row r="14" spans="1:12" ht="15.75" customHeight="1" x14ac:dyDescent="0.15">
      <c r="A14" s="3">
        <v>2029</v>
      </c>
      <c r="B14" s="81">
        <v>248430.37700000001</v>
      </c>
      <c r="C14" s="135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6">
        <f t="shared" si="2"/>
        <v>1912704.5481195746</v>
      </c>
      <c r="I14" s="137">
        <f t="shared" si="0"/>
        <v>292982.1857006324</v>
      </c>
      <c r="J14" s="138">
        <f t="shared" si="1"/>
        <v>0.22097315582270433</v>
      </c>
      <c r="K14" s="136">
        <f t="shared" si="3"/>
        <v>1619722.3624189422</v>
      </c>
      <c r="L14" s="135"/>
    </row>
    <row r="15" spans="1:12" ht="15.75" customHeight="1" x14ac:dyDescent="0.15">
      <c r="A15" s="3">
        <v>2030</v>
      </c>
      <c r="B15" s="81">
        <v>253048.04199999999</v>
      </c>
      <c r="C15" s="135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6">
        <f t="shared" si="2"/>
        <v>1977308.8691934003</v>
      </c>
      <c r="I15" s="137">
        <f t="shared" si="0"/>
        <v>298427.95123410138</v>
      </c>
      <c r="J15" s="138">
        <f t="shared" si="1"/>
        <v>0.22019009439408688</v>
      </c>
      <c r="K15" s="136">
        <f t="shared" si="3"/>
        <v>1678880.9179592989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A6"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3.9999999105930328E-2</v>
      </c>
      <c r="E11" s="110">
        <f>'Baseline year demographics'!$C8</f>
        <v>3.9999999105930328E-2</v>
      </c>
      <c r="F11" s="110">
        <f>'Baseline year demographics'!$C8</f>
        <v>3.9999999105930328E-2</v>
      </c>
      <c r="G11" s="110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3.9999999105930328E-2</v>
      </c>
      <c r="I15" s="16">
        <f>'Baseline year demographics'!$C$8</f>
        <v>3.9999999105930328E-2</v>
      </c>
      <c r="J15" s="16">
        <f>'Baseline year demographics'!$C$8</f>
        <v>3.9999999105930328E-2</v>
      </c>
      <c r="K15" s="16">
        <f>'Baseline year demographics'!$C$8</f>
        <v>3.9999999105930328E-2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1.7639999605715277E-2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1.2347999724000691E-2</v>
      </c>
      <c r="M30" s="16">
        <f>'Baseline year demographics'!$C$8*('Baseline year demographics'!$C$9)*(0.7)</f>
        <v>2.7999999374151228E-2</v>
      </c>
      <c r="N30" s="16">
        <f>'Baseline year demographics'!$C$8*('Baseline year demographics'!$C$9)*(0.7)</f>
        <v>2.7999999374151228E-2</v>
      </c>
      <c r="O30" s="16">
        <f>'Baseline year demographics'!$C$8*('Baseline year demographics'!$C$9)*(0.7)</f>
        <v>2.7999999374151228E-2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5.2919998817145819E-3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0.42336000039428473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0.20744640019319951</v>
      </c>
      <c r="M33" s="16">
        <f>(1-'Baseline year demographics'!$C$8)*('Baseline year demographics'!$C$9)*(0.49)</f>
        <v>0.47040000043809416</v>
      </c>
      <c r="N33" s="16">
        <f>(1-'Baseline year demographics'!$C$8)*('Baseline year demographics'!$C$9)*(0.49)</f>
        <v>0.47040000043809416</v>
      </c>
      <c r="O33" s="16">
        <f>(1-'Baseline year demographics'!$C$8)*('Baseline year demographics'!$C$9)*(0.49)</f>
        <v>0.47040000043809416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8.8905600082799782E-2</v>
      </c>
      <c r="M34" s="16">
        <f>(1-'Baseline year demographics'!$C$8)*('Baseline year demographics'!$C$9)*(0.21)</f>
        <v>0.20160000018775462</v>
      </c>
      <c r="N34" s="16">
        <f>(1-'Baseline year demographics'!$C$8)*('Baseline year demographics'!$C$9)*(0.21)</f>
        <v>0.20160000018775462</v>
      </c>
      <c r="O34" s="16">
        <f>(1-'Baseline year demographics'!$C$8)*('Baseline year demographics'!$C$9)*(0.21)</f>
        <v>0.20160000018775462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0.12700800011828539</v>
      </c>
      <c r="M35" s="16">
        <f>(1-'Baseline year demographics'!$C$8)*('Baseline year demographics'!$C$9)*(0.3)</f>
        <v>0.28800000026822087</v>
      </c>
      <c r="N35" s="16">
        <f>(1-'Baseline year demographics'!$C$8)*('Baseline year demographics'!$C$9)*(0.3)</f>
        <v>0.28800000026822087</v>
      </c>
      <c r="O35" s="16">
        <f>(1-'Baseline year demographics'!$C$8)*('Baseline year demographics'!$C$9)*(0.3)</f>
        <v>0.28800000026822087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A41" sqref="A4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3.1E-2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0.48099999999999998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0.84099999999999997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5.8000000000000003E-2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5.6447674418604661E-2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5.6447674418604661E-2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8.2549418604651162E-2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0.16149127906976746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0.252</v>
      </c>
    </row>
    <row r="17" spans="1:11" x14ac:dyDescent="0.15">
      <c r="B17" s="10" t="s">
        <v>9</v>
      </c>
      <c r="K17" s="98">
        <f>'Prevalence of anaemia'!F3</f>
        <v>0.252</v>
      </c>
    </row>
    <row r="18" spans="1:11" x14ac:dyDescent="0.15">
      <c r="B18" s="10" t="s">
        <v>10</v>
      </c>
      <c r="K18" s="98">
        <f>'Prevalence of anaemia'!G3</f>
        <v>0.252</v>
      </c>
    </row>
    <row r="19" spans="1:11" x14ac:dyDescent="0.15">
      <c r="B19" s="10" t="s">
        <v>111</v>
      </c>
      <c r="K19" s="98">
        <f>'Prevalence of anaemia'!H3</f>
        <v>0.31222799999999995</v>
      </c>
    </row>
    <row r="20" spans="1:11" x14ac:dyDescent="0.15">
      <c r="B20" s="10" t="s">
        <v>112</v>
      </c>
      <c r="K20" s="98">
        <f>'Prevalence of anaemia'!I3</f>
        <v>0.31222799999999995</v>
      </c>
    </row>
    <row r="21" spans="1:11" x14ac:dyDescent="0.15">
      <c r="B21" s="10" t="s">
        <v>113</v>
      </c>
      <c r="K21" s="98">
        <f>'Prevalence of anaemia'!J3</f>
        <v>0.31222799999999995</v>
      </c>
    </row>
    <row r="22" spans="1:11" x14ac:dyDescent="0.15">
      <c r="B22" s="10" t="s">
        <v>114</v>
      </c>
      <c r="K22" s="98">
        <f>'Prevalence of anaemia'!K3</f>
        <v>0.31222799999999995</v>
      </c>
    </row>
    <row r="23" spans="1:11" x14ac:dyDescent="0.15">
      <c r="B23" s="10" t="s">
        <v>107</v>
      </c>
      <c r="K23" s="98">
        <f>'Prevalence of anaemia'!L3</f>
        <v>0.22302</v>
      </c>
    </row>
    <row r="24" spans="1:11" x14ac:dyDescent="0.15">
      <c r="B24" s="10" t="s">
        <v>108</v>
      </c>
      <c r="K24" s="98">
        <f>'Prevalence of anaemia'!M3</f>
        <v>0.22302</v>
      </c>
    </row>
    <row r="25" spans="1:11" x14ac:dyDescent="0.15">
      <c r="B25" s="10" t="s">
        <v>109</v>
      </c>
      <c r="K25" s="98">
        <f>'Prevalence of anaemia'!N3</f>
        <v>0.22302</v>
      </c>
    </row>
    <row r="26" spans="1:11" x14ac:dyDescent="0.15">
      <c r="B26" s="10" t="s">
        <v>110</v>
      </c>
      <c r="K26" s="98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0.72083119658686978</v>
      </c>
      <c r="D2" s="82">
        <f t="shared" si="0"/>
        <v>0.72083119658686978</v>
      </c>
      <c r="E2" s="82">
        <f t="shared" si="0"/>
        <v>0.65103841376335081</v>
      </c>
      <c r="F2" s="82">
        <f t="shared" si="0"/>
        <v>0.49535137460856571</v>
      </c>
      <c r="G2" s="82">
        <f t="shared" si="0"/>
        <v>0.4863246262119435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0.22272112899452554</v>
      </c>
      <c r="D3" s="82">
        <f t="shared" si="1"/>
        <v>0.22272112899452554</v>
      </c>
      <c r="E3" s="82">
        <f t="shared" si="1"/>
        <v>0.26641216763199799</v>
      </c>
      <c r="F3" s="82">
        <f t="shared" si="1"/>
        <v>0.34315734632166683</v>
      </c>
      <c r="G3" s="82">
        <f t="shared" si="1"/>
        <v>0.3465817691368937</v>
      </c>
    </row>
    <row r="4" spans="1:7" ht="15.75" customHeight="1" x14ac:dyDescent="0.15">
      <c r="A4" s="11"/>
      <c r="B4" s="12" t="s">
        <v>25</v>
      </c>
      <c r="C4" s="82">
        <v>4.1507503478433724E-2</v>
      </c>
      <c r="D4" s="82">
        <v>4.1507503478433724E-2</v>
      </c>
      <c r="E4" s="82">
        <v>6.3874204929437489E-2</v>
      </c>
      <c r="F4" s="82">
        <v>0.11829469787318626</v>
      </c>
      <c r="G4" s="82">
        <v>0.12347480123235938</v>
      </c>
    </row>
    <row r="5" spans="1:7" ht="15.75" customHeight="1" x14ac:dyDescent="0.15">
      <c r="A5" s="11"/>
      <c r="B5" s="12" t="s">
        <v>26</v>
      </c>
      <c r="C5" s="82">
        <v>1.4940170940170939E-2</v>
      </c>
      <c r="D5" s="82">
        <v>1.4940170940170939E-2</v>
      </c>
      <c r="E5" s="82">
        <v>1.8675213675213673E-2</v>
      </c>
      <c r="F5" s="82">
        <v>4.3196581196581194E-2</v>
      </c>
      <c r="G5" s="82">
        <v>4.361880341880342E-2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0.49960784313725493</v>
      </c>
      <c r="D14" s="85">
        <v>0.30309542483660135</v>
      </c>
      <c r="E14" s="84">
        <v>8.9215686274509796E-3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0.15513725490196079</v>
      </c>
      <c r="D15" s="85">
        <v>0.3217411764705882</v>
      </c>
      <c r="E15" s="84">
        <v>5.4803921568627449E-2</v>
      </c>
      <c r="F15" s="87">
        <v>1.6862745098039215E-3</v>
      </c>
      <c r="G15" s="87">
        <v>0</v>
      </c>
    </row>
    <row r="16" spans="1:7" ht="15.75" customHeight="1" x14ac:dyDescent="0.15">
      <c r="B16" s="4" t="s">
        <v>39</v>
      </c>
      <c r="C16" s="84">
        <v>6.0689335394126742E-2</v>
      </c>
      <c r="D16" s="88">
        <v>0.29298299845440501</v>
      </c>
      <c r="E16" s="84">
        <v>0.93587712519319932</v>
      </c>
      <c r="F16" s="87">
        <v>0.75443122102009275</v>
      </c>
      <c r="G16" s="87">
        <v>0</v>
      </c>
    </row>
    <row r="17" spans="2:7" ht="15.75" customHeight="1" x14ac:dyDescent="0.15">
      <c r="B17" s="4" t="s">
        <v>40</v>
      </c>
      <c r="C17" s="84">
        <v>0.28456556656665771</v>
      </c>
      <c r="D17" s="88">
        <v>8.2180400238405407E-2</v>
      </c>
      <c r="E17" s="84">
        <v>3.9738461072220678E-4</v>
      </c>
      <c r="F17" s="87">
        <v>0.2438825044701034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2.305505084745763</v>
      </c>
      <c r="C2" s="89">
        <v>2.305505084745763</v>
      </c>
      <c r="D2" s="89">
        <v>7.8171796610169499</v>
      </c>
      <c r="E2" s="89">
        <v>7.5290237288135602</v>
      </c>
      <c r="F2" s="89">
        <v>2.6297288135593222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0.748</v>
      </c>
      <c r="F2" s="98">
        <f t="shared" si="0"/>
        <v>0.748</v>
      </c>
      <c r="G2" s="98">
        <f t="shared" si="0"/>
        <v>0.748</v>
      </c>
      <c r="H2" s="98">
        <f t="shared" si="0"/>
        <v>0.68777200000000005</v>
      </c>
      <c r="I2" s="98">
        <f t="shared" si="0"/>
        <v>0.68777200000000005</v>
      </c>
      <c r="J2" s="98">
        <f t="shared" si="0"/>
        <v>0.68777200000000005</v>
      </c>
      <c r="K2" s="98">
        <f t="shared" si="0"/>
        <v>0.68777200000000005</v>
      </c>
      <c r="L2" s="98">
        <f t="shared" si="0"/>
        <v>0.77698</v>
      </c>
      <c r="M2" s="98">
        <f t="shared" si="0"/>
        <v>0.77698</v>
      </c>
      <c r="N2" s="98">
        <f t="shared" si="0"/>
        <v>0.77698</v>
      </c>
      <c r="O2" s="98">
        <f t="shared" si="0"/>
        <v>0.77698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0.252</v>
      </c>
      <c r="F3" s="98">
        <f t="shared" si="1"/>
        <v>0.252</v>
      </c>
      <c r="G3" s="98">
        <f t="shared" si="1"/>
        <v>0.252</v>
      </c>
      <c r="H3" s="98">
        <f t="shared" si="1"/>
        <v>0.31222799999999995</v>
      </c>
      <c r="I3" s="98">
        <f t="shared" si="1"/>
        <v>0.31222799999999995</v>
      </c>
      <c r="J3" s="98">
        <f t="shared" si="1"/>
        <v>0.31222799999999995</v>
      </c>
      <c r="K3" s="98">
        <f t="shared" si="1"/>
        <v>0.31222799999999995</v>
      </c>
      <c r="L3" s="98">
        <f t="shared" si="1"/>
        <v>0.22302</v>
      </c>
      <c r="M3" s="98">
        <f t="shared" si="1"/>
        <v>0.22302</v>
      </c>
      <c r="N3" s="98">
        <f t="shared" si="1"/>
        <v>0.22302</v>
      </c>
      <c r="O3" s="98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</v>
      </c>
      <c r="F5" s="101">
        <v>0.6</v>
      </c>
      <c r="G5" s="102">
        <v>0.6</v>
      </c>
      <c r="H5" s="103">
        <v>0.74339999999999995</v>
      </c>
      <c r="I5" s="103">
        <v>0.74339999999999995</v>
      </c>
      <c r="J5" s="103">
        <v>0.74339999999999995</v>
      </c>
      <c r="K5" s="103">
        <v>0.74339999999999995</v>
      </c>
      <c r="L5" s="103">
        <v>0.53100000000000003</v>
      </c>
      <c r="M5" s="103">
        <v>0.53100000000000003</v>
      </c>
      <c r="N5" s="103">
        <v>0.53100000000000003</v>
      </c>
      <c r="O5" s="103">
        <v>0.53100000000000003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0.252</v>
      </c>
      <c r="F6" s="142">
        <f t="shared" ref="F6:O6" si="2">0.42*F5</f>
        <v>0.252</v>
      </c>
      <c r="G6" s="142">
        <f t="shared" si="2"/>
        <v>0.252</v>
      </c>
      <c r="H6" s="142">
        <f t="shared" si="2"/>
        <v>0.31222799999999995</v>
      </c>
      <c r="I6" s="142">
        <f t="shared" si="2"/>
        <v>0.31222799999999995</v>
      </c>
      <c r="J6" s="142">
        <f t="shared" si="2"/>
        <v>0.31222799999999995</v>
      </c>
      <c r="K6" s="142">
        <f t="shared" si="2"/>
        <v>0.31222799999999995</v>
      </c>
      <c r="L6" s="142">
        <f t="shared" si="2"/>
        <v>0.22302</v>
      </c>
      <c r="M6" s="142">
        <f t="shared" si="2"/>
        <v>0.22302</v>
      </c>
      <c r="N6" s="142">
        <f t="shared" si="2"/>
        <v>0.22302</v>
      </c>
      <c r="O6" s="142">
        <f t="shared" si="2"/>
        <v>0.22302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0.88370930232558143</v>
      </c>
      <c r="D2" s="150">
        <v>6.7694767441860468E-2</v>
      </c>
      <c r="E2" s="150">
        <v>4.078662790697675E-2</v>
      </c>
      <c r="F2" s="150">
        <v>7.8093023255813958E-3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2018-03-14T05:03:15Z</dcterms:modified>
</cp:coreProperties>
</file>