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257E0B-BF55-42FD-8416-212291D4C5B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<sst xmlns="http://schemas.openxmlformats.org/spreadsheetml/2006/main" count="2093" uniqueCount="337">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</sst>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0.14480130195617699</v>
      </c>
    </row>
    <row r="11" spans="1:3" ht="15" customHeight="1" x14ac:dyDescent="0.25">
      <c r="B11" s="69" t="s">
        <v>11</v>
      </c>
      <c r="C11" s="32">
        <v>0.78099999999999992</v>
      </c>
    </row>
    <row r="12" spans="1:3" ht="15" customHeight="1" x14ac:dyDescent="0.25">
      <c r="B12" s="69" t="s">
        <v>12</v>
      </c>
      <c r="C12" s="32">
        <v>0.50700000000000001</v>
      </c>
    </row>
    <row r="13" spans="1:3" ht="15" customHeight="1" x14ac:dyDescent="0.25">
      <c r="B13" s="69" t="s">
        <v>13</v>
      </c>
      <c r="C13" s="32">
        <v>0.628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0.1414</v>
      </c>
    </row>
    <row r="24" spans="1:3" ht="15" customHeight="1" x14ac:dyDescent="0.25">
      <c r="B24" s="7" t="s">
        <v>22</v>
      </c>
      <c r="C24" s="33">
        <v>0.44040000000000012</v>
      </c>
    </row>
    <row r="25" spans="1:3" ht="15" customHeight="1" x14ac:dyDescent="0.25">
      <c r="B25" s="7" t="s">
        <v>23</v>
      </c>
      <c r="C25" s="33">
        <v>0.33069999999999999</v>
      </c>
    </row>
    <row r="26" spans="1:3" ht="15" customHeight="1" x14ac:dyDescent="0.25">
      <c r="B26" s="7" t="s">
        <v>24</v>
      </c>
      <c r="C26" s="33">
        <v>8.7499999999999994E-2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34.501397074255429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47.355822967277753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45.537074135700493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0.19737964912578659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15.01507229777283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15.01507229777283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15.01507229777283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15.01507229777283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15.01507229777283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15.01507229777283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0.21765422515374999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1.160813804607514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1.160813804607514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1.6155396039007119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25.571599410358289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4.9100556870350216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21.725060175997658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59.948870706228909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1.2819039793957061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0.40073342145631469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7.1322114997143746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0.50700000000000001</v>
      </c>
      <c r="E10" s="47">
        <f>IF(ISBLANK(comm_deliv), frac_children_health_facility,1)</f>
        <v>0.50700000000000001</v>
      </c>
      <c r="F10" s="47">
        <f>IF(ISBLANK(comm_deliv), frac_children_health_facility,1)</f>
        <v>0.50700000000000001</v>
      </c>
      <c r="G10" s="47">
        <f>IF(ISBLANK(comm_deliv), frac_children_health_facility,1)</f>
        <v>0.50700000000000001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0.78099999999999992</v>
      </c>
      <c r="I18" s="47">
        <f>frac_PW_health_facility</f>
        <v>0.78099999999999992</v>
      </c>
      <c r="J18" s="47">
        <f>frac_PW_health_facility</f>
        <v>0.78099999999999992</v>
      </c>
      <c r="K18" s="47">
        <f>frac_PW_health_facility</f>
        <v>0.78099999999999992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0.628</v>
      </c>
      <c r="M24" s="47">
        <f>famplan_unmet_need</f>
        <v>0.628</v>
      </c>
      <c r="N24" s="47">
        <f>famplan_unmet_need</f>
        <v>0.628</v>
      </c>
      <c r="O24" s="47">
        <f>famplan_unmet_need</f>
        <v>0.628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0.49250037821645715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0.21107159066419592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0.1516267291631698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0.14480130195617696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170206.37760000001</v>
      </c>
      <c r="C2" s="37">
        <v>280000</v>
      </c>
      <c r="D2" s="37">
        <v>432000</v>
      </c>
      <c r="E2" s="37">
        <v>318000</v>
      </c>
      <c r="F2" s="37">
        <v>229000</v>
      </c>
      <c r="G2" s="9">
        <f t="shared" ref="G2:G40" si="0">C2+D2+E2+F2</f>
        <v>1259000</v>
      </c>
      <c r="H2" s="9">
        <f t="shared" ref="H2:H40" si="1">(B2 + stillbirth*B2/(1000-stillbirth))/(1-abortion)</f>
        <v>198209.91070187232</v>
      </c>
      <c r="I2" s="9">
        <f t="shared" ref="I2:I40" si="2">G2-H2</f>
        <v>1060790.0892981277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172665.00279999999</v>
      </c>
      <c r="C3" s="37">
        <v>286000</v>
      </c>
      <c r="D3" s="37">
        <v>447000</v>
      </c>
      <c r="E3" s="37">
        <v>325000</v>
      </c>
      <c r="F3" s="37">
        <v>237000</v>
      </c>
      <c r="G3" s="9">
        <f t="shared" si="0"/>
        <v>1295000</v>
      </c>
      <c r="H3" s="9">
        <f t="shared" si="1"/>
        <v>201073.04596280024</v>
      </c>
      <c r="I3" s="9">
        <f t="shared" si="2"/>
        <v>1093926.9540371997</v>
      </c>
    </row>
    <row r="4" spans="1:9" ht="15.75" customHeight="1" x14ac:dyDescent="0.25">
      <c r="A4" s="69">
        <f t="shared" si="3"/>
        <v>2023</v>
      </c>
      <c r="B4" s="36">
        <v>175099.26240000001</v>
      </c>
      <c r="C4" s="37">
        <v>292000</v>
      </c>
      <c r="D4" s="37">
        <v>463000</v>
      </c>
      <c r="E4" s="37">
        <v>332000</v>
      </c>
      <c r="F4" s="37">
        <v>244000</v>
      </c>
      <c r="G4" s="9">
        <f t="shared" si="0"/>
        <v>1331000</v>
      </c>
      <c r="H4" s="9">
        <f t="shared" si="1"/>
        <v>203907.80682631547</v>
      </c>
      <c r="I4" s="9">
        <f t="shared" si="2"/>
        <v>1127092.1931736846</v>
      </c>
    </row>
    <row r="5" spans="1:9" ht="15.75" customHeight="1" x14ac:dyDescent="0.25">
      <c r="A5" s="69">
        <f t="shared" si="3"/>
        <v>2024</v>
      </c>
      <c r="B5" s="36">
        <v>177538.6624</v>
      </c>
      <c r="C5" s="37">
        <v>298000</v>
      </c>
      <c r="D5" s="37">
        <v>480000</v>
      </c>
      <c r="E5" s="37">
        <v>340000</v>
      </c>
      <c r="F5" s="37">
        <v>252000</v>
      </c>
      <c r="G5" s="9">
        <f t="shared" si="0"/>
        <v>1370000</v>
      </c>
      <c r="H5" s="9">
        <f t="shared" si="1"/>
        <v>206748.5538240716</v>
      </c>
      <c r="I5" s="9">
        <f t="shared" si="2"/>
        <v>1163251.4461759285</v>
      </c>
    </row>
    <row r="6" spans="1:9" ht="15.75" customHeight="1" x14ac:dyDescent="0.25">
      <c r="A6" s="69">
        <f t="shared" si="3"/>
        <v>2025</v>
      </c>
      <c r="B6" s="36">
        <v>179948.99</v>
      </c>
      <c r="C6" s="37">
        <v>304000</v>
      </c>
      <c r="D6" s="37">
        <v>495000</v>
      </c>
      <c r="E6" s="37">
        <v>348000</v>
      </c>
      <c r="F6" s="37">
        <v>260000</v>
      </c>
      <c r="G6" s="9">
        <f t="shared" si="0"/>
        <v>1407000</v>
      </c>
      <c r="H6" s="9">
        <f t="shared" si="1"/>
        <v>209555.44522905181</v>
      </c>
      <c r="I6" s="9">
        <f t="shared" si="2"/>
        <v>1197444.5547709481</v>
      </c>
    </row>
    <row r="7" spans="1:9" ht="15.75" customHeight="1" x14ac:dyDescent="0.25">
      <c r="A7" s="69">
        <f t="shared" si="3"/>
        <v>2026</v>
      </c>
      <c r="B7" s="36">
        <v>182367.3542</v>
      </c>
      <c r="C7" s="37">
        <v>309000</v>
      </c>
      <c r="D7" s="37">
        <v>510000</v>
      </c>
      <c r="E7" s="37">
        <v>357000</v>
      </c>
      <c r="F7" s="37">
        <v>268000</v>
      </c>
      <c r="G7" s="9">
        <f t="shared" si="0"/>
        <v>1444000</v>
      </c>
      <c r="H7" s="9">
        <f t="shared" si="1"/>
        <v>212371.69547117321</v>
      </c>
      <c r="I7" s="9">
        <f t="shared" si="2"/>
        <v>1231628.3045288268</v>
      </c>
    </row>
    <row r="8" spans="1:9" ht="15.75" customHeight="1" x14ac:dyDescent="0.25">
      <c r="A8" s="69">
        <f t="shared" si="3"/>
        <v>2027</v>
      </c>
      <c r="B8" s="36">
        <v>184752.33960000001</v>
      </c>
      <c r="C8" s="37">
        <v>314000</v>
      </c>
      <c r="D8" s="37">
        <v>525000</v>
      </c>
      <c r="E8" s="37">
        <v>367000</v>
      </c>
      <c r="F8" s="37">
        <v>277000</v>
      </c>
      <c r="G8" s="9">
        <f t="shared" si="0"/>
        <v>1483000</v>
      </c>
      <c r="H8" s="9">
        <f t="shared" si="1"/>
        <v>215149.07520173903</v>
      </c>
      <c r="I8" s="9">
        <f t="shared" si="2"/>
        <v>1267850.9247982609</v>
      </c>
    </row>
    <row r="9" spans="1:9" ht="15.75" customHeight="1" x14ac:dyDescent="0.25">
      <c r="A9" s="69">
        <f t="shared" si="3"/>
        <v>2028</v>
      </c>
      <c r="B9" s="36">
        <v>187101.9374</v>
      </c>
      <c r="C9" s="37">
        <v>319000</v>
      </c>
      <c r="D9" s="37">
        <v>540000</v>
      </c>
      <c r="E9" s="37">
        <v>378000</v>
      </c>
      <c r="F9" s="37">
        <v>284000</v>
      </c>
      <c r="G9" s="9">
        <f t="shared" si="0"/>
        <v>1521000</v>
      </c>
      <c r="H9" s="9">
        <f t="shared" si="1"/>
        <v>217885.24511904837</v>
      </c>
      <c r="I9" s="9">
        <f t="shared" si="2"/>
        <v>1303114.7548809517</v>
      </c>
    </row>
    <row r="10" spans="1:9" ht="15.75" customHeight="1" x14ac:dyDescent="0.25">
      <c r="A10" s="69">
        <f t="shared" si="3"/>
        <v>2029</v>
      </c>
      <c r="B10" s="36">
        <v>189414.13879999999</v>
      </c>
      <c r="C10" s="37">
        <v>325000</v>
      </c>
      <c r="D10" s="37">
        <v>552000</v>
      </c>
      <c r="E10" s="37">
        <v>391000</v>
      </c>
      <c r="F10" s="37">
        <v>292000</v>
      </c>
      <c r="G10" s="9">
        <f t="shared" si="0"/>
        <v>1560000</v>
      </c>
      <c r="H10" s="9">
        <f t="shared" si="1"/>
        <v>220577.86592140037</v>
      </c>
      <c r="I10" s="9">
        <f t="shared" si="2"/>
        <v>1339422.1340785995</v>
      </c>
    </row>
    <row r="11" spans="1:9" ht="15.75" customHeight="1" x14ac:dyDescent="0.25">
      <c r="A11" s="69">
        <f t="shared" si="3"/>
        <v>2030</v>
      </c>
      <c r="B11" s="36">
        <v>191686.935</v>
      </c>
      <c r="C11" s="37">
        <v>330000</v>
      </c>
      <c r="D11" s="37">
        <v>566000</v>
      </c>
      <c r="E11" s="37">
        <v>405000</v>
      </c>
      <c r="F11" s="37">
        <v>299000</v>
      </c>
      <c r="G11" s="9">
        <f t="shared" si="0"/>
        <v>1600000</v>
      </c>
      <c r="H11" s="9">
        <f t="shared" si="1"/>
        <v>223224.59830709422</v>
      </c>
      <c r="I11" s="9">
        <f t="shared" si="2"/>
        <v>1376775.4016929057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0.82655271499999994</v>
      </c>
      <c r="D14" s="40">
        <v>0.80329964035300006</v>
      </c>
      <c r="E14" s="40">
        <v>0.80329964035300006</v>
      </c>
      <c r="F14" s="40">
        <v>0.753420550957</v>
      </c>
      <c r="G14" s="40">
        <v>0.753420550957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0.36477755039465998</v>
      </c>
      <c r="D15" s="99">
        <f t="shared" si="0"/>
        <v>0.35451541047914742</v>
      </c>
      <c r="E15" s="99">
        <f t="shared" si="0"/>
        <v>0.35451541047914742</v>
      </c>
      <c r="F15" s="99">
        <f t="shared" si="0"/>
        <v>0.33250257123054705</v>
      </c>
      <c r="G15" s="99">
        <f t="shared" si="0"/>
        <v>0.33250257123054705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2023-01-25T00:43:19Z</dcterms:modified>
</cp:coreProperties>
</file>