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regional/"/>
    </mc:Choice>
  </mc:AlternateContent>
  <xr:revisionPtr revIDLastSave="0" documentId="10_ncr:8100000_{5D40171C-7B40-3B46-ABE7-502594F2DC32}" xr6:coauthVersionLast="33" xr6:coauthVersionMax="33" xr10:uidLastSave="{00000000-0000-0000-0000-000000000000}"/>
  <bookViews>
    <workbookView xWindow="20" yWindow="460" windowWidth="25600" windowHeight="15540" tabRatio="961" firstSheet="6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17" i="56" l="1"/>
  <c r="D16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<sst xmlns="http://schemas.openxmlformats.org/spreadsheetml/2006/main" count="343" uniqueCount="206">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</sst>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opLeftCell="A14" zoomScaleNormal="100" workbookViewId="0">
      <selection activeCell="C36" sqref="C36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92">
        <v>2017</v>
      </c>
    </row>
    <row r="4" spans="1:3" ht="16" customHeight="1" x14ac:dyDescent="0.15">
      <c r="A4" s="1"/>
      <c r="B4" s="12" t="s">
        <v>195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200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18.75</v>
      </c>
    </row>
    <row r="37" spans="1:5" ht="15" customHeight="1" x14ac:dyDescent="0.15">
      <c r="B37" s="19" t="s">
        <v>91</v>
      </c>
      <c r="C37" s="25">
        <v>32.25</v>
      </c>
      <c r="D37" s="20"/>
      <c r="E37" s="21"/>
    </row>
    <row r="38" spans="1:5" ht="15" customHeight="1" x14ac:dyDescent="0.15">
      <c r="B38" s="19" t="s">
        <v>90</v>
      </c>
      <c r="C38" s="25">
        <v>50.25</v>
      </c>
      <c r="D38" s="20"/>
      <c r="E38" s="20"/>
    </row>
    <row r="39" spans="1:5" ht="15" customHeight="1" x14ac:dyDescent="0.15">
      <c r="B39" s="19" t="s">
        <v>172</v>
      </c>
      <c r="C39" s="25">
        <v>3.0074999999999998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198</v>
      </c>
      <c r="B1" s="84" t="s">
        <v>178</v>
      </c>
      <c r="C1" s="84" t="s">
        <v>177</v>
      </c>
      <c r="D1" s="84" t="s">
        <v>176</v>
      </c>
      <c r="E1" s="84" t="s">
        <v>175</v>
      </c>
    </row>
    <row r="2" spans="1:5" x14ac:dyDescent="0.2">
      <c r="A2" s="83" t="s">
        <v>165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6" t="s">
        <v>59</v>
      </c>
      <c r="C2" s="66"/>
    </row>
    <row r="3" spans="1:3" x14ac:dyDescent="0.15">
      <c r="A3" s="14" t="s">
        <v>193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201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E8" sqref="E8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 t="s">
        <v>197</v>
      </c>
      <c r="D3" s="66"/>
      <c r="E3" s="86" t="str">
        <f>IF(E$7="","",E$7)</f>
        <v/>
      </c>
    </row>
    <row r="4" spans="1:5" x14ac:dyDescent="0.15">
      <c r="A4" s="65"/>
      <c r="B4" s="64" t="s">
        <v>2</v>
      </c>
      <c r="C4" s="66" t="s">
        <v>197</v>
      </c>
      <c r="D4" s="66"/>
      <c r="E4" s="86" t="str">
        <f>IF(E$7="","",E$7)</f>
        <v/>
      </c>
    </row>
    <row r="5" spans="1:5" x14ac:dyDescent="0.15">
      <c r="A5" s="65"/>
      <c r="B5" s="64" t="s">
        <v>3</v>
      </c>
      <c r="C5" s="66" t="s">
        <v>197</v>
      </c>
      <c r="D5" s="66"/>
      <c r="E5" s="86" t="str">
        <f>IF(E$7="","",E$7)</f>
        <v/>
      </c>
    </row>
    <row r="6" spans="1:5" x14ac:dyDescent="0.15">
      <c r="A6" s="65"/>
      <c r="B6" s="64" t="s">
        <v>4</v>
      </c>
      <c r="C6" s="66" t="s">
        <v>197</v>
      </c>
      <c r="D6" s="66"/>
      <c r="E6" s="86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202</v>
      </c>
      <c r="B9" s="64" t="s">
        <v>32</v>
      </c>
      <c r="C9" s="66"/>
      <c r="D9" s="66" t="s">
        <v>197</v>
      </c>
      <c r="E9" s="86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6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6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6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6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203</v>
      </c>
      <c r="B16" s="64" t="s">
        <v>32</v>
      </c>
      <c r="C16" s="66"/>
      <c r="D16" s="66" t="s">
        <v>197</v>
      </c>
      <c r="E16" s="86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197</v>
      </c>
      <c r="E17" s="86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197</v>
      </c>
      <c r="E18" s="86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197</v>
      </c>
      <c r="E19" s="86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197</v>
      </c>
      <c r="E20" s="86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165</v>
      </c>
      <c r="B1" s="69" t="s">
        <v>182</v>
      </c>
      <c r="C1" s="91" t="s">
        <v>183</v>
      </c>
      <c r="D1" s="91" t="s">
        <v>187</v>
      </c>
    </row>
    <row r="2" spans="1:4" x14ac:dyDescent="0.15">
      <c r="A2" s="91" t="s">
        <v>69</v>
      </c>
      <c r="B2" s="64" t="s">
        <v>67</v>
      </c>
      <c r="C2" s="64" t="s">
        <v>184</v>
      </c>
      <c r="D2" s="66"/>
    </row>
    <row r="3" spans="1:4" x14ac:dyDescent="0.15">
      <c r="A3" s="91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6"/>
  <sheetViews>
    <sheetView tabSelected="1" workbookViewId="0">
      <selection activeCell="B4" sqref="B4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204</v>
      </c>
      <c r="D1" s="77" t="s">
        <v>205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61"/>
    </row>
    <row r="5" spans="1:5" ht="15.75" customHeight="1" x14ac:dyDescent="0.15">
      <c r="A5" s="70" t="s">
        <v>201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189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190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191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192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188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193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6" customHeight="1" x14ac:dyDescent="0.15">
      <c r="A15" s="70" t="s">
        <v>174</v>
      </c>
      <c r="B15" s="71">
        <v>0</v>
      </c>
      <c r="C15" s="71">
        <v>0.95</v>
      </c>
      <c r="D15" s="88">
        <f>SUMPRODUCT(('IYCF cost'!$C$2:$E$6)*('IYCF packages'!$C$2:$E$6&lt;&gt;""))</f>
        <v>3.66</v>
      </c>
    </row>
    <row r="16" spans="1:5" ht="15.75" customHeight="1" x14ac:dyDescent="0.15">
      <c r="A16" s="70" t="s">
        <v>202</v>
      </c>
      <c r="B16" s="71">
        <v>0</v>
      </c>
      <c r="C16" s="71">
        <v>0.95</v>
      </c>
      <c r="D16" s="88">
        <f>SUMPRODUCT(('IYCF cost'!$C$2:$E$6)*('IYCF packages'!$C$9:$E$13&lt;&gt;""))</f>
        <v>3.78</v>
      </c>
    </row>
    <row r="17" spans="1:5" ht="15.75" customHeight="1" x14ac:dyDescent="0.15">
      <c r="A17" s="70" t="s">
        <v>203</v>
      </c>
      <c r="B17" s="71">
        <v>0</v>
      </c>
      <c r="C17" s="71">
        <v>0.95</v>
      </c>
      <c r="D17" s="88">
        <f>SUMPRODUCT(('IYCF cost'!$C$2:$E$6)*('IYCF packages'!$C$16:$E$20&lt;&gt;""))</f>
        <v>14.270000000000001</v>
      </c>
    </row>
    <row r="18" spans="1:5" ht="15.75" customHeight="1" x14ac:dyDescent="0.15">
      <c r="A18" s="70" t="s">
        <v>199</v>
      </c>
      <c r="B18" s="71">
        <v>0</v>
      </c>
      <c r="C18" s="71">
        <v>0.95</v>
      </c>
      <c r="D18" s="72">
        <v>8.84</v>
      </c>
    </row>
    <row r="19" spans="1:5" ht="15.75" customHeight="1" x14ac:dyDescent="0.15">
      <c r="A19" s="70" t="s">
        <v>137</v>
      </c>
      <c r="B19" s="71">
        <v>0</v>
      </c>
      <c r="C19" s="71">
        <v>0.95</v>
      </c>
      <c r="D19" s="72">
        <v>50</v>
      </c>
      <c r="E19" s="61"/>
    </row>
    <row r="20" spans="1:5" ht="15.75" customHeight="1" x14ac:dyDescent="0.15">
      <c r="A20" s="70" t="s">
        <v>34</v>
      </c>
      <c r="B20" s="71">
        <v>0.50800000000000001</v>
      </c>
      <c r="C20" s="71">
        <v>0.95</v>
      </c>
      <c r="D20" s="72">
        <v>2.61</v>
      </c>
      <c r="E20" s="61"/>
    </row>
    <row r="21" spans="1:5" ht="15.75" customHeight="1" x14ac:dyDescent="0.15">
      <c r="A21" s="70" t="s">
        <v>88</v>
      </c>
      <c r="B21" s="71">
        <v>0</v>
      </c>
      <c r="C21" s="71">
        <v>0.95</v>
      </c>
      <c r="D21" s="72">
        <v>1</v>
      </c>
      <c r="E21" s="61"/>
    </row>
    <row r="22" spans="1:5" ht="15.75" customHeight="1" x14ac:dyDescent="0.15">
      <c r="A22" s="70" t="s">
        <v>87</v>
      </c>
      <c r="B22" s="71">
        <v>0</v>
      </c>
      <c r="C22" s="71">
        <v>0.95</v>
      </c>
      <c r="D22" s="72">
        <v>1</v>
      </c>
      <c r="E22" s="74"/>
    </row>
    <row r="23" spans="1:5" ht="15.75" customHeight="1" x14ac:dyDescent="0.15">
      <c r="A23" s="70" t="s">
        <v>138</v>
      </c>
      <c r="B23" s="71">
        <v>0.1</v>
      </c>
      <c r="C23" s="71">
        <v>0.95</v>
      </c>
      <c r="D23" s="72">
        <v>4.6500000000000004</v>
      </c>
      <c r="E23" s="61"/>
    </row>
    <row r="24" spans="1:5" ht="15.75" customHeight="1" x14ac:dyDescent="0.15">
      <c r="A24" s="70" t="s">
        <v>59</v>
      </c>
      <c r="B24" s="71">
        <v>0.3538</v>
      </c>
      <c r="C24" s="71">
        <v>0.95</v>
      </c>
      <c r="D24" s="72">
        <v>3.78</v>
      </c>
      <c r="E24" s="61"/>
    </row>
    <row r="25" spans="1:5" ht="15.75" customHeight="1" x14ac:dyDescent="0.15">
      <c r="A25" s="70" t="s">
        <v>84</v>
      </c>
      <c r="B25" s="71">
        <v>0</v>
      </c>
      <c r="C25" s="71">
        <v>0.95</v>
      </c>
      <c r="D25" s="72">
        <v>1</v>
      </c>
    </row>
    <row r="26" spans="1:5" ht="15.75" customHeight="1" x14ac:dyDescent="0.15">
      <c r="A26" s="70" t="s">
        <v>58</v>
      </c>
      <c r="B26" s="71">
        <v>0</v>
      </c>
      <c r="C26" s="71">
        <v>0.95</v>
      </c>
      <c r="D26" s="72">
        <v>48</v>
      </c>
    </row>
    <row r="27" spans="1:5" ht="15.75" customHeight="1" x14ac:dyDescent="0.15">
      <c r="A27" s="70" t="s">
        <v>67</v>
      </c>
      <c r="B27" s="71">
        <v>0</v>
      </c>
      <c r="C27" s="71">
        <v>0.95</v>
      </c>
      <c r="D27" s="73">
        <f>90*AVERAGE('Incidence of conditions'!B4:F4) + 40*AVERAGE('Incidence of conditions'!B3:F3)*IF(ISBLANK(manage_mam), 0, 1)</f>
        <v>5.2956558655829511</v>
      </c>
    </row>
    <row r="28" spans="1:5" ht="15.75" customHeight="1" x14ac:dyDescent="0.15">
      <c r="A28" s="70" t="s">
        <v>28</v>
      </c>
      <c r="B28" s="71">
        <v>0.89970000000000006</v>
      </c>
      <c r="C28" s="71">
        <v>0.95</v>
      </c>
      <c r="D28" s="72">
        <v>0.41</v>
      </c>
    </row>
    <row r="29" spans="1:5" ht="15.75" customHeight="1" x14ac:dyDescent="0.15">
      <c r="A29" s="70" t="s">
        <v>83</v>
      </c>
      <c r="B29" s="71">
        <v>0.80700000000000005</v>
      </c>
      <c r="C29" s="71">
        <v>0.95</v>
      </c>
      <c r="D29" s="72">
        <v>0.9</v>
      </c>
    </row>
    <row r="30" spans="1:5" ht="15.75" customHeight="1" x14ac:dyDescent="0.15">
      <c r="A30" s="70" t="s">
        <v>82</v>
      </c>
      <c r="B30" s="71">
        <v>0.73199999999999998</v>
      </c>
      <c r="C30" s="71">
        <v>0.95</v>
      </c>
      <c r="D30" s="72">
        <v>0.9</v>
      </c>
    </row>
    <row r="31" spans="1:5" ht="15.75" customHeight="1" x14ac:dyDescent="0.15">
      <c r="A31" s="70" t="s">
        <v>81</v>
      </c>
      <c r="B31" s="71">
        <v>0.316</v>
      </c>
      <c r="C31" s="71">
        <v>0.95</v>
      </c>
      <c r="D31" s="72">
        <v>79</v>
      </c>
    </row>
    <row r="32" spans="1:5" ht="15.75" customHeight="1" x14ac:dyDescent="0.15">
      <c r="A32" s="70" t="s">
        <v>79</v>
      </c>
      <c r="B32" s="71">
        <v>0.59699999999999998</v>
      </c>
      <c r="C32" s="71">
        <v>0.95</v>
      </c>
      <c r="D32" s="72">
        <v>31</v>
      </c>
    </row>
    <row r="33" spans="1:6" s="54" customFormat="1" ht="15.75" customHeight="1" x14ac:dyDescent="0.15">
      <c r="A33" s="70" t="s">
        <v>80</v>
      </c>
      <c r="B33" s="71">
        <v>0.19900000000000001</v>
      </c>
      <c r="C33" s="71">
        <v>0.95</v>
      </c>
      <c r="D33" s="72">
        <v>102</v>
      </c>
      <c r="F33" s="53"/>
    </row>
    <row r="34" spans="1:6" ht="15.75" customHeight="1" x14ac:dyDescent="0.15">
      <c r="A34" s="70" t="s">
        <v>85</v>
      </c>
      <c r="B34" s="71">
        <v>0.13400000000000001</v>
      </c>
      <c r="C34" s="71">
        <v>0.95</v>
      </c>
      <c r="D34" s="72">
        <v>5.53</v>
      </c>
    </row>
    <row r="35" spans="1:6" ht="15.75" customHeight="1" x14ac:dyDescent="0.15">
      <c r="A35" s="70" t="s">
        <v>60</v>
      </c>
      <c r="B35" s="71">
        <v>0</v>
      </c>
      <c r="C35" s="71">
        <v>0.95</v>
      </c>
      <c r="D35" s="72">
        <v>1</v>
      </c>
    </row>
    <row r="36" spans="1:6" ht="15.75" customHeight="1" x14ac:dyDescent="0.15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40</vt:i4>
      </vt:variant>
    </vt:vector>
  </HeadingPairs>
  <TitlesOfParts>
    <vt:vector size="55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2018-10-05T08:32:53Z</dcterms:modified>
</cp:coreProperties>
</file>