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A29370E1-7464-5448-8D90-579A066D3D05}" xr6:coauthVersionLast="33" xr6:coauthVersionMax="33" xr10:uidLastSave="{00000000-0000-0000-0000-000000000000}"/>
  <bookViews>
    <workbookView xWindow="0" yWindow="-21140" windowWidth="38400" windowHeight="21140" tabRatio="961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inputs'!$C$59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inputs'!$C$60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5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<sst xmlns="http://schemas.openxmlformats.org/spreadsheetml/2006/main" count="325" uniqueCount="206">
  <si>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</si>
  <si>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</si>
  <si>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</si>
  <si>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</si>
  <si>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</si>
  <si>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</si>
  <si>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</si>
  <si>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</si>
  <si>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</si>
  <si>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</si>
  <si>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</si>
  <si>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</si>
  <si>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</si>
  <si>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</si>
  <si>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</si>
  <si>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</si>
  <si>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</si>
  <si>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</si>
  <si>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</si>
  <si>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</si>
  <si>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</si>
  <si>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</si>
  <si>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</si>
  <si>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</si>
  <si>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</si>
  <si>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</si>
  <si>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</si>
  <si>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</si>
  <si>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</si>
  <si>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</si>
  <si>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</si>
  <si>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</si>
  <si>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</si>
  <si>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</si>
  <si>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</si>
  <si>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</si>
  <si>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</si>
  <si>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</si>
  <si>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</si>
  <si>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</si>
  <si>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</si>
  <si>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</si>
  <si>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</si>
  <si>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</si>
  <si>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</si>
  <si>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</si>
  <si>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</si>
  <si>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</si>
  <si>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</si>
  <si>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</si>
  <si>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</si>
  <si>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</si>
  <si>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</si>
  <si>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</si>
  <si>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</si>
  <si>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</si>
  <si>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</si>
  <si>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</si>
  <si>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</si>
  <si>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</si>
  <si>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</si>
  <si>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</si>
  <si>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</si>
  <si>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</si>
  <si>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</si>
  <si>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</si>
  <si>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</si>
  <si>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</si>
  <si>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</si>
  <si>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</si>
  <si>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</si>
  <si>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</si>
  <si>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</si>
  <si>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</si>
  <si>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</si>
  <si>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</si>
  <si>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</si>
  <si>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</si>
  <si>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</si>
  <si>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</si>
  <si>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</si>
  <si>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</si>
  <si>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</si>
  <si>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</si>
  <si>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</si>
  <si>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</si>
  <si>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</si>
  <si>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</si>
  <si>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</si>
  <si>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</si>
  <si>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</si>
  <si>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</si>
  <si>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</si>
  <si>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</si>
  <si>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</si>
  <si>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</si>
  <si>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</si>
  <si>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</si>
  <si>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</si>
  <si>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</si>
  <si>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</si>
  <si>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</si>
  <si>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</si>
  <si>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</si>
  <si>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</si>
  <si>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</si>
  <si>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</si>
  <si>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</si>
  <si>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</si>
  <si>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</si>
  <si>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</si>
  <si>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</si>
  <si>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</si>
  <si>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</si>
  <si>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</si>
  <si>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</si>
  <si>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</si>
  <si>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</si>
  <si>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</si>
  <si>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</si>
  <si>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</si>
  <si>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</si>
  <si>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</si>
  <si>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</si>
  <si>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</si>
  <si>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</si>
  <si>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</si>
  <si>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</si>
  <si>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</si>
  <si>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</si>
  <si>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</si>
  <si>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</si>
  <si>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</si>
  <si>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</si>
  <si>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</si>
  <si>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</si>
  <si>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</si>
  <si>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</si>
  <si>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</si>
  <si>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</si>
  <si>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</si>
  <si>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</si>
  <si>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</si>
  <si>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</si>
  <si>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</si>
  <si>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</si>
  <si>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</si>
  <si>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</si>
  <si>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</si>
  <si>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</si>
  <si>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</si>
  <si>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</si>
  <si>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</si>
  <si>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</si>
  <si>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</si>
  <si>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</si>
  <si>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</si>
  <si>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</si>
  <si>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</si>
  <si>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</si>
  <si>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</si>
  <si>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</si>
  <si>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</si>
  <si>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</si>
  <si>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</si>
  <si>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</si>
  <si>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</si>
  <si>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</si>
  <si>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</si>
  <si>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</si>
  <si>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</si>
  <si>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</si>
  <si>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</si>
  <si>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</si>
  <si>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</si>
  <si>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</si>
  <si>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</si>
  <si>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</si>
  <si>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</si>
  <si>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</si>
  <si>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</si>
  <si>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</si>
  <si>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</si>
  <si>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</si>
  <si>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</si>
  <si>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</si>
  <si>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</si>
  <si>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</si>
  <si>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</si>
  <si>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</si>
  <si>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</si>
  <si>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</si>
  <si>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</si>
  <si>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</si>
  <si>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</si>
  <si>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</si>
  <si>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</si>
  <si>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</si>
  <si>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</si>
  <si>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</si>
  <si>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</si>
  <si>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</si>
  <si>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</si>
  <si>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</si>
  <si>
    <t>Birth spacing</t>
  </si>
  <si>
    <t>Family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</si>
</sst>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4"/>
  <sheetViews>
    <sheetView zoomScaleNormal="100" workbookViewId="0">
      <selection activeCell="C32" sqref="C32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167</v>
      </c>
      <c r="C1" s="59" t="s">
        <v>168</v>
      </c>
    </row>
    <row r="2" spans="1:3" ht="16" customHeight="1" x14ac:dyDescent="0.15">
      <c r="A2" s="15" t="s">
        <v>197</v>
      </c>
      <c r="B2" s="59"/>
      <c r="C2" s="59"/>
    </row>
    <row r="3" spans="1:3" ht="16" customHeight="1" x14ac:dyDescent="0.15">
      <c r="A3" s="1"/>
      <c r="B3" s="9" t="s">
        <v>199</v>
      </c>
      <c r="C3" s="92">
        <v>2017</v>
      </c>
    </row>
    <row r="4" spans="1:3" ht="16" customHeight="1" x14ac:dyDescent="0.15">
      <c r="A4" s="1"/>
      <c r="B4" s="12" t="s">
        <v>198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138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174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59" spans="1:4" ht="15.75" customHeight="1" x14ac:dyDescent="0.15">
      <c r="B59" s="19" t="s">
        <v>136</v>
      </c>
      <c r="C59" s="24">
        <v>1</v>
      </c>
    </row>
    <row r="60" spans="1:4" ht="15.75" customHeight="1" x14ac:dyDescent="0.15">
      <c r="B60" s="19" t="s">
        <v>137</v>
      </c>
      <c r="C60" s="24">
        <v>1</v>
      </c>
    </row>
    <row r="64" spans="1:4" ht="15.75" customHeight="1" x14ac:dyDescent="0.15">
      <c r="A64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202</v>
      </c>
      <c r="B1" s="84" t="s">
        <v>180</v>
      </c>
      <c r="C1" s="84" t="s">
        <v>179</v>
      </c>
      <c r="D1" s="84" t="s">
        <v>178</v>
      </c>
      <c r="E1" s="84" t="s">
        <v>177</v>
      </c>
    </row>
    <row r="2" spans="1:5" x14ac:dyDescent="0.2">
      <c r="A2" s="83" t="s">
        <v>167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12" sqref="B12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184</v>
      </c>
      <c r="C1" s="58" t="s">
        <v>183</v>
      </c>
    </row>
    <row r="2" spans="1:3" x14ac:dyDescent="0.15">
      <c r="A2" s="14" t="s">
        <v>191</v>
      </c>
      <c r="B2" s="66" t="s">
        <v>59</v>
      </c>
      <c r="C2" s="66"/>
    </row>
    <row r="3" spans="1:3" x14ac:dyDescent="0.15">
      <c r="A3" s="14" t="s">
        <v>196</v>
      </c>
      <c r="B3" s="66" t="s">
        <v>59</v>
      </c>
      <c r="C3" s="66"/>
    </row>
    <row r="4" spans="1:3" x14ac:dyDescent="0.15">
      <c r="A4" s="70" t="s">
        <v>58</v>
      </c>
      <c r="B4" s="66" t="s">
        <v>139</v>
      </c>
      <c r="C4" s="66"/>
    </row>
    <row r="5" spans="1:3" x14ac:dyDescent="0.15">
      <c r="A5" s="70" t="s">
        <v>140</v>
      </c>
      <c r="B5" s="66" t="s">
        <v>139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205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A6" sqref="A6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24" sqref="B2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152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139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140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1</v>
      </c>
      <c r="E9" s="51">
        <f>IF(ISBLANK(comm_deliv), frac_children_health_facility,1)</f>
        <v>1</v>
      </c>
      <c r="F9" s="51">
        <f>IF(ISBLANK(comm_deliv), frac_children_health_facility,1)</f>
        <v>1</v>
      </c>
      <c r="G9" s="51">
        <f>IF(ISBLANK(comm_deliv), frac_children_health_facility,1)</f>
        <v>1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191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196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205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192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193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194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195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166</v>
      </c>
      <c r="B1" s="58" t="s">
        <v>165</v>
      </c>
      <c r="C1" s="58" t="s">
        <v>164</v>
      </c>
      <c r="D1" s="58" t="s">
        <v>163</v>
      </c>
      <c r="E1" s="58" t="s">
        <v>162</v>
      </c>
    </row>
    <row r="2" spans="1:5" ht="14" x14ac:dyDescent="0.15">
      <c r="A2" s="57" t="s">
        <v>161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160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159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158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157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156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155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154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153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O40" sqref="O40:P40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169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170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171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172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141</v>
      </c>
      <c r="B1" s="4" t="s">
        <v>148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142</v>
      </c>
      <c r="B2" s="17" t="s">
        <v>146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143</v>
      </c>
      <c r="B4" s="17" t="s">
        <v>146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144</v>
      </c>
      <c r="B6" s="17" t="s">
        <v>146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145</v>
      </c>
      <c r="B10" s="19" t="s">
        <v>150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151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181</v>
      </c>
      <c r="B1" s="69" t="s">
        <v>180</v>
      </c>
      <c r="C1" s="69" t="s">
        <v>179</v>
      </c>
      <c r="D1" s="69" t="s">
        <v>178</v>
      </c>
      <c r="E1" s="69" t="s">
        <v>177</v>
      </c>
    </row>
    <row r="2" spans="1:5" x14ac:dyDescent="0.15">
      <c r="A2" s="67" t="s">
        <v>176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/>
      <c r="D3" s="66" t="s">
        <v>200</v>
      </c>
      <c r="E3" s="86" t="str">
        <f>IF(E$7="","",E$7)</f>
        <v/>
      </c>
    </row>
    <row r="4" spans="1:5" x14ac:dyDescent="0.15">
      <c r="A4" s="65"/>
      <c r="B4" s="64" t="s">
        <v>2</v>
      </c>
      <c r="C4" s="66"/>
      <c r="D4" s="66" t="s">
        <v>200</v>
      </c>
      <c r="E4" s="86" t="str">
        <f>IF(E$7="","",E$7)</f>
        <v/>
      </c>
    </row>
    <row r="5" spans="1:5" x14ac:dyDescent="0.15">
      <c r="A5" s="65"/>
      <c r="B5" s="64" t="s">
        <v>3</v>
      </c>
      <c r="C5" s="66"/>
      <c r="D5" s="66" t="s">
        <v>200</v>
      </c>
      <c r="E5" s="86" t="str">
        <f>IF(E$7="","",E$7)</f>
        <v/>
      </c>
    </row>
    <row r="6" spans="1:5" x14ac:dyDescent="0.15">
      <c r="A6" s="65"/>
      <c r="B6" s="64" t="s">
        <v>4</v>
      </c>
      <c r="C6" s="66"/>
      <c r="D6" s="66" t="s">
        <v>200</v>
      </c>
      <c r="E6" s="86" t="str">
        <f>IF(E$7="","",E$7)</f>
        <v/>
      </c>
    </row>
    <row r="7" spans="1:5" x14ac:dyDescent="0.15">
      <c r="A7" s="65"/>
      <c r="B7" s="64" t="s">
        <v>175</v>
      </c>
      <c r="C7" s="63"/>
      <c r="D7" s="62"/>
      <c r="E7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4" sqref="D4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167</v>
      </c>
      <c r="B1" s="69" t="s">
        <v>185</v>
      </c>
      <c r="C1" s="91" t="s">
        <v>186</v>
      </c>
      <c r="D1" s="91" t="s">
        <v>190</v>
      </c>
    </row>
    <row r="2" spans="1:4" x14ac:dyDescent="0.15">
      <c r="A2" s="91" t="s">
        <v>69</v>
      </c>
      <c r="B2" s="64" t="s">
        <v>67</v>
      </c>
      <c r="C2" s="64" t="s">
        <v>187</v>
      </c>
      <c r="D2" s="66" t="s">
        <v>200</v>
      </c>
    </row>
    <row r="3" spans="1:4" x14ac:dyDescent="0.15">
      <c r="A3" s="91" t="s">
        <v>189</v>
      </c>
      <c r="B3" s="64" t="s">
        <v>179</v>
      </c>
      <c r="C3" s="64" t="s">
        <v>188</v>
      </c>
      <c r="D3" s="66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4"/>
  <sheetViews>
    <sheetView tabSelected="1" workbookViewId="0">
      <selection activeCell="G31" sqref="G31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182</v>
      </c>
      <c r="D1" s="77" t="s">
        <v>201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61"/>
    </row>
    <row r="5" spans="1:5" ht="15.75" customHeight="1" x14ac:dyDescent="0.15">
      <c r="A5" s="70" t="s">
        <v>205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192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193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194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195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191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196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5.75" customHeight="1" x14ac:dyDescent="0.15">
      <c r="A15" s="70" t="s">
        <v>176</v>
      </c>
      <c r="B15" s="71">
        <v>0</v>
      </c>
      <c r="C15" s="71">
        <v>0.95</v>
      </c>
      <c r="D15" s="88">
        <f>SUMPRODUCT(('IYCF cost'!$C$2:$E$6)*('IYCF packages'!$C$2:$E$6&lt;&gt;""))</f>
        <v>10.49</v>
      </c>
    </row>
    <row r="16" spans="1:5" ht="15.75" customHeight="1" x14ac:dyDescent="0.15">
      <c r="A16" s="70" t="s">
        <v>203</v>
      </c>
      <c r="B16" s="71">
        <v>0</v>
      </c>
      <c r="C16" s="71">
        <v>0.95</v>
      </c>
      <c r="D16" s="72">
        <v>8.84</v>
      </c>
    </row>
    <row r="17" spans="1:6" ht="15.75" customHeight="1" x14ac:dyDescent="0.15">
      <c r="A17" s="70" t="s">
        <v>139</v>
      </c>
      <c r="B17" s="71">
        <v>0</v>
      </c>
      <c r="C17" s="71">
        <v>0.95</v>
      </c>
      <c r="D17" s="72">
        <v>50</v>
      </c>
      <c r="E17" s="61"/>
    </row>
    <row r="18" spans="1:6" ht="15.75" customHeight="1" x14ac:dyDescent="0.15">
      <c r="A18" s="70" t="s">
        <v>34</v>
      </c>
      <c r="B18" s="71">
        <v>0.50800000000000001</v>
      </c>
      <c r="C18" s="71">
        <v>0.95</v>
      </c>
      <c r="D18" s="72">
        <v>2.61</v>
      </c>
      <c r="E18" s="61"/>
    </row>
    <row r="19" spans="1:6" ht="15.75" customHeight="1" x14ac:dyDescent="0.15">
      <c r="A19" s="70" t="s">
        <v>88</v>
      </c>
      <c r="B19" s="71">
        <v>0</v>
      </c>
      <c r="C19" s="71">
        <v>0.95</v>
      </c>
      <c r="D19" s="72">
        <v>1</v>
      </c>
      <c r="E19" s="61"/>
    </row>
    <row r="20" spans="1:6" ht="15.75" customHeight="1" x14ac:dyDescent="0.15">
      <c r="A20" s="70" t="s">
        <v>87</v>
      </c>
      <c r="B20" s="71">
        <v>0</v>
      </c>
      <c r="C20" s="71">
        <v>0.95</v>
      </c>
      <c r="D20" s="72">
        <v>1</v>
      </c>
      <c r="E20" s="74"/>
    </row>
    <row r="21" spans="1:6" ht="15.75" customHeight="1" x14ac:dyDescent="0.15">
      <c r="A21" s="70" t="s">
        <v>140</v>
      </c>
      <c r="B21" s="71">
        <v>0.1</v>
      </c>
      <c r="C21" s="71">
        <v>0.95</v>
      </c>
      <c r="D21" s="72">
        <v>4.6500000000000004</v>
      </c>
      <c r="E21" s="61"/>
    </row>
    <row r="22" spans="1:6" ht="15.75" customHeight="1" x14ac:dyDescent="0.15">
      <c r="A22" s="70" t="s">
        <v>59</v>
      </c>
      <c r="B22" s="71">
        <v>0.3538</v>
      </c>
      <c r="C22" s="71">
        <v>0.95</v>
      </c>
      <c r="D22" s="72">
        <v>3.78</v>
      </c>
      <c r="E22" s="61"/>
    </row>
    <row r="23" spans="1:6" ht="15.75" customHeight="1" x14ac:dyDescent="0.15">
      <c r="A23" s="70" t="s">
        <v>84</v>
      </c>
      <c r="B23" s="71">
        <v>0</v>
      </c>
      <c r="C23" s="71">
        <v>0.95</v>
      </c>
      <c r="D23" s="72">
        <v>1</v>
      </c>
    </row>
    <row r="24" spans="1:6" ht="15.75" customHeight="1" x14ac:dyDescent="0.15">
      <c r="A24" s="70" t="s">
        <v>58</v>
      </c>
      <c r="B24" s="71">
        <v>0</v>
      </c>
      <c r="C24" s="71">
        <v>0.95</v>
      </c>
      <c r="D24" s="72">
        <v>48</v>
      </c>
    </row>
    <row r="25" spans="1:6" ht="15.75" customHeight="1" x14ac:dyDescent="0.15">
      <c r="A25" s="70" t="s">
        <v>67</v>
      </c>
      <c r="B25" s="71">
        <v>0</v>
      </c>
      <c r="C25" s="71">
        <v>0.95</v>
      </c>
      <c r="D25" s="73">
        <f>90*AVERAGE('Incidence of conditions'!B4:F4) + 40*AVERAGE('Incidence of conditions'!B3:F3)*IF(ISBLANK(manage_mam), 0, 1)</f>
        <v>10.015195269175592</v>
      </c>
    </row>
    <row r="26" spans="1:6" ht="15.75" customHeight="1" x14ac:dyDescent="0.15">
      <c r="A26" s="70" t="s">
        <v>28</v>
      </c>
      <c r="B26" s="71">
        <v>0.89970000000000006</v>
      </c>
      <c r="C26" s="71">
        <v>0.95</v>
      </c>
      <c r="D26" s="72">
        <v>0.41</v>
      </c>
    </row>
    <row r="27" spans="1:6" ht="15.75" customHeight="1" x14ac:dyDescent="0.15">
      <c r="A27" s="70" t="s">
        <v>83</v>
      </c>
      <c r="B27" s="71">
        <v>0.80700000000000005</v>
      </c>
      <c r="C27" s="71">
        <v>0.95</v>
      </c>
      <c r="D27" s="72">
        <v>0.9</v>
      </c>
    </row>
    <row r="28" spans="1:6" ht="15.75" customHeight="1" x14ac:dyDescent="0.15">
      <c r="A28" s="70" t="s">
        <v>82</v>
      </c>
      <c r="B28" s="71">
        <v>0.73199999999999998</v>
      </c>
      <c r="C28" s="71">
        <v>0.95</v>
      </c>
      <c r="D28" s="72">
        <v>0.9</v>
      </c>
    </row>
    <row r="29" spans="1:6" ht="15.75" customHeight="1" x14ac:dyDescent="0.15">
      <c r="A29" s="70" t="s">
        <v>81</v>
      </c>
      <c r="B29" s="71">
        <v>0.316</v>
      </c>
      <c r="C29" s="71">
        <v>0.95</v>
      </c>
      <c r="D29" s="72">
        <v>79</v>
      </c>
    </row>
    <row r="30" spans="1:6" ht="15.75" customHeight="1" x14ac:dyDescent="0.15">
      <c r="A30" s="70" t="s">
        <v>79</v>
      </c>
      <c r="B30" s="71">
        <v>0.59699999999999998</v>
      </c>
      <c r="C30" s="71">
        <v>0.95</v>
      </c>
      <c r="D30" s="72">
        <v>31</v>
      </c>
    </row>
    <row r="31" spans="1:6" s="54" customFormat="1" ht="15.75" customHeight="1" x14ac:dyDescent="0.15">
      <c r="A31" s="70" t="s">
        <v>80</v>
      </c>
      <c r="B31" s="71">
        <v>0.19900000000000001</v>
      </c>
      <c r="C31" s="71">
        <v>0.95</v>
      </c>
      <c r="D31" s="72">
        <v>102</v>
      </c>
      <c r="F31" s="53"/>
    </row>
    <row r="32" spans="1:6" ht="15.75" customHeight="1" x14ac:dyDescent="0.15">
      <c r="A32" s="70" t="s">
        <v>85</v>
      </c>
      <c r="B32" s="71">
        <v>0.13400000000000001</v>
      </c>
      <c r="C32" s="71">
        <v>0.95</v>
      </c>
      <c r="D32" s="72">
        <v>5.53</v>
      </c>
    </row>
    <row r="33" spans="1:6" ht="15.75" customHeight="1" x14ac:dyDescent="0.15">
      <c r="A33" s="70" t="s">
        <v>60</v>
      </c>
      <c r="B33" s="71">
        <v>0</v>
      </c>
      <c r="C33" s="71">
        <v>0.95</v>
      </c>
      <c r="D33" s="72">
        <v>1</v>
      </c>
    </row>
    <row r="34" spans="1:6" ht="15.75" customHeight="1" x14ac:dyDescent="0.15">
      <c r="F34" s="54"/>
    </row>
  </sheetData>
  <sortState ref="A2:D33">
    <sortCondition ref="A2:A33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42</vt:i4>
      </vt:variant>
    </vt:vector>
  </HeadingPairs>
  <TitlesOfParts>
    <vt:vector size="57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2018-08-02T07:51:26Z</dcterms:modified>
</cp:coreProperties>
</file>