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5E2DE20-8EC7-40DE-89D1-F0F1C1196B7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<sst xmlns="http://schemas.openxmlformats.org/spreadsheetml/2006/main" count="2092" uniqueCount="341">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</sst>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243924.744140625</v>
      </c>
    </row>
    <row r="8" spans="1:3" ht="15" customHeight="1" x14ac:dyDescent="0.25">
      <c r="B8" s="7" t="s">
        <v>8</v>
      </c>
      <c r="C8" s="46">
        <v>0.19900000000000001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0.77384170532226604</v>
      </c>
    </row>
    <row r="11" spans="1:3" ht="15" customHeight="1" x14ac:dyDescent="0.25">
      <c r="B11" s="7" t="s">
        <v>11</v>
      </c>
      <c r="C11" s="46">
        <v>0.85599999999999998</v>
      </c>
    </row>
    <row r="12" spans="1:3" ht="15" customHeight="1" x14ac:dyDescent="0.25">
      <c r="B12" s="7" t="s">
        <v>12</v>
      </c>
      <c r="C12" s="46">
        <v>0.82299999999999995</v>
      </c>
    </row>
    <row r="13" spans="1:3" ht="15" customHeight="1" x14ac:dyDescent="0.25">
      <c r="B13" s="7" t="s">
        <v>13</v>
      </c>
      <c r="C13" s="46">
        <v>0.17100000000000001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0.13569999999999999</v>
      </c>
    </row>
    <row r="24" spans="1:3" ht="15" customHeight="1" x14ac:dyDescent="0.25">
      <c r="B24" s="12" t="s">
        <v>22</v>
      </c>
      <c r="C24" s="47">
        <v>0.52159999999999995</v>
      </c>
    </row>
    <row r="25" spans="1:3" ht="15" customHeight="1" x14ac:dyDescent="0.25">
      <c r="B25" s="12" t="s">
        <v>23</v>
      </c>
      <c r="C25" s="47">
        <v>0.31040000000000001</v>
      </c>
    </row>
    <row r="26" spans="1:3" ht="15" customHeight="1" x14ac:dyDescent="0.25">
      <c r="B26" s="12" t="s">
        <v>24</v>
      </c>
      <c r="C26" s="47">
        <v>3.2300000000000002E-2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9.8257063631263097</v>
      </c>
    </row>
    <row r="38" spans="1:5" ht="15" customHeight="1" x14ac:dyDescent="0.25">
      <c r="B38" s="28" t="s">
        <v>34</v>
      </c>
      <c r="C38" s="117">
        <v>11.925871580367801</v>
      </c>
      <c r="D38" s="9"/>
      <c r="E38" s="10"/>
    </row>
    <row r="39" spans="1:5" ht="15" customHeight="1" x14ac:dyDescent="0.25">
      <c r="B39" s="28" t="s">
        <v>35</v>
      </c>
      <c r="C39" s="117">
        <v>13.8548530156735</v>
      </c>
      <c r="D39" s="9"/>
      <c r="E39" s="9"/>
    </row>
    <row r="40" spans="1:5" ht="15" customHeight="1" x14ac:dyDescent="0.25">
      <c r="B40" s="28" t="s">
        <v>36</v>
      </c>
      <c r="C40" s="117">
        <v>80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12.680444530000001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2.1440299999999999E-2</v>
      </c>
      <c r="D45" s="9"/>
    </row>
    <row r="46" spans="1:5" ht="15.75" customHeight="1" x14ac:dyDescent="0.25">
      <c r="B46" s="28" t="s">
        <v>41</v>
      </c>
      <c r="C46" s="47">
        <v>8.0866799999999989E-2</v>
      </c>
      <c r="D46" s="9"/>
    </row>
    <row r="47" spans="1:5" ht="15.75" customHeight="1" x14ac:dyDescent="0.25">
      <c r="B47" s="28" t="s">
        <v>42</v>
      </c>
      <c r="C47" s="47">
        <v>0.159775</v>
      </c>
      <c r="D47" s="9"/>
      <c r="E47" s="10"/>
    </row>
    <row r="48" spans="1:5" ht="15" customHeight="1" x14ac:dyDescent="0.25">
      <c r="B48" s="28" t="s">
        <v>43</v>
      </c>
      <c r="C48" s="48">
        <v>0.73791790000000002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0.51561690916146286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14.582915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0.20556326029810901</v>
      </c>
      <c r="C2" s="115">
        <v>0.95</v>
      </c>
      <c r="D2" s="116">
        <v>62.714780124614677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39.985147042964151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487.85757913726337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1.6380998871193979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13.117446486760061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13.117446486760061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13.117446486760061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13.117446486760061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13.117446486760061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13.117446486760061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0.82421228665541357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0.35908333333333298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11.224756739744929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11.224756739744929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0.98556149999999998</v>
      </c>
      <c r="C21" s="115">
        <v>0.95</v>
      </c>
      <c r="D21" s="116">
        <v>16.982553632802741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22.691717425670902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4.3451295640787793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0.73751548023614999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18.676662605887799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124.34168065842491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0.50502277771952597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1.780535588985835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0.28231877088546697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0.83826396797257596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0.66424516552286095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1.723279552412311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0.87312600170610299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0.19900000000000001</v>
      </c>
      <c r="E2" s="65">
        <f>food_insecure</f>
        <v>0.19900000000000001</v>
      </c>
      <c r="F2" s="65">
        <f>food_insecure</f>
        <v>0.19900000000000001</v>
      </c>
      <c r="G2" s="65">
        <f>food_insecure</f>
        <v>0.19900000000000001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0.19900000000000001</v>
      </c>
      <c r="F5" s="65">
        <f>food_insecure</f>
        <v>0.19900000000000001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0.19900000000000001</v>
      </c>
      <c r="F8" s="65">
        <f>food_insecure</f>
        <v>0.19900000000000001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0.19900000000000001</v>
      </c>
      <c r="F9" s="65">
        <f>food_insecure</f>
        <v>0.19900000000000001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0.82299999999999995</v>
      </c>
      <c r="E10" s="65">
        <f>IF(ISBLANK(comm_deliv), frac_children_health_facility,1)</f>
        <v>0.82299999999999995</v>
      </c>
      <c r="F10" s="65">
        <f>IF(ISBLANK(comm_deliv), frac_children_health_facility,1)</f>
        <v>0.82299999999999995</v>
      </c>
      <c r="G10" s="65">
        <f>IF(ISBLANK(comm_deliv), frac_children_health_facility,1)</f>
        <v>0.82299999999999995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0.19900000000000001</v>
      </c>
      <c r="I15" s="65">
        <f>food_insecure</f>
        <v>0.19900000000000001</v>
      </c>
      <c r="J15" s="65">
        <f>food_insecure</f>
        <v>0.19900000000000001</v>
      </c>
      <c r="K15" s="65">
        <f>food_insecure</f>
        <v>0.19900000000000001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0.17100000000000001</v>
      </c>
      <c r="M24" s="65">
        <f>famplan_unmet_need</f>
        <v>0.17100000000000001</v>
      </c>
      <c r="N24" s="65">
        <f>famplan_unmet_need</f>
        <v>0.17100000000000001</v>
      </c>
      <c r="O24" s="65">
        <f>famplan_unmet_need</f>
        <v>0.17100000000000001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0.12026871952667213</v>
      </c>
      <c r="M25" s="65">
        <f>(1-food_insecure)*(0.49)+food_insecure*(0.7)</f>
        <v>0.53178999999999998</v>
      </c>
      <c r="N25" s="65">
        <f>(1-food_insecure)*(0.49)+food_insecure*(0.7)</f>
        <v>0.53178999999999998</v>
      </c>
      <c r="O25" s="65">
        <f>(1-food_insecure)*(0.49)+food_insecure*(0.7)</f>
        <v>0.53178999999999998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5.154373694000234E-2</v>
      </c>
      <c r="M26" s="65">
        <f>(1-food_insecure)*(0.21)+food_insecure*(0.3)</f>
        <v>0.22790999999999997</v>
      </c>
      <c r="N26" s="65">
        <f>(1-food_insecure)*(0.21)+food_insecure*(0.3)</f>
        <v>0.22790999999999997</v>
      </c>
      <c r="O26" s="65">
        <f>(1-food_insecure)*(0.21)+food_insecure*(0.3)</f>
        <v>0.22790999999999997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5.4345838211059462E-2</v>
      </c>
      <c r="M27" s="65">
        <f>(1-food_insecure)*(0.3)</f>
        <v>0.24029999999999996</v>
      </c>
      <c r="N27" s="65">
        <f>(1-food_insecure)*(0.3)</f>
        <v>0.24029999999999996</v>
      </c>
      <c r="O27" s="65">
        <f>(1-food_insecure)*(0.3)</f>
        <v>0.24029999999999996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0.77384170532226593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44954.3514</v>
      </c>
      <c r="C2" s="53">
        <v>110000</v>
      </c>
      <c r="D2" s="53">
        <v>245000</v>
      </c>
      <c r="E2" s="53">
        <v>222000</v>
      </c>
      <c r="F2" s="53">
        <v>183000</v>
      </c>
      <c r="G2" s="14">
        <f t="shared" ref="G2:G11" si="0">C2+D2+E2+F2</f>
        <v>760000</v>
      </c>
      <c r="H2" s="14">
        <f t="shared" ref="H2:H11" si="1">(B2 + stillbirth*B2/(1000-stillbirth))/(1-abortion)</f>
        <v>47727.163281789108</v>
      </c>
      <c r="I2" s="14">
        <f t="shared" ref="I2:I11" si="2">G2-H2</f>
        <v>712272.83671821095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44135.440799999997</v>
      </c>
      <c r="C3" s="53">
        <v>108000</v>
      </c>
      <c r="D3" s="53">
        <v>240000</v>
      </c>
      <c r="E3" s="53">
        <v>224000</v>
      </c>
      <c r="F3" s="53">
        <v>185000</v>
      </c>
      <c r="G3" s="14">
        <f t="shared" si="0"/>
        <v>757000</v>
      </c>
      <c r="H3" s="14">
        <f t="shared" si="1"/>
        <v>46857.741775256414</v>
      </c>
      <c r="I3" s="14">
        <f t="shared" si="2"/>
        <v>710142.25822474353</v>
      </c>
    </row>
    <row r="4" spans="1:9" ht="15.75" customHeight="1" x14ac:dyDescent="0.25">
      <c r="A4" s="7">
        <f t="shared" si="3"/>
        <v>2023</v>
      </c>
      <c r="B4" s="52">
        <v>43298.678399999997</v>
      </c>
      <c r="C4" s="53">
        <v>106000</v>
      </c>
      <c r="D4" s="53">
        <v>234000</v>
      </c>
      <c r="E4" s="53">
        <v>224000</v>
      </c>
      <c r="F4" s="53">
        <v>188000</v>
      </c>
      <c r="G4" s="14">
        <f t="shared" si="0"/>
        <v>752000</v>
      </c>
      <c r="H4" s="14">
        <f t="shared" si="1"/>
        <v>45969.367358784206</v>
      </c>
      <c r="I4" s="14">
        <f t="shared" si="2"/>
        <v>706030.63264121581</v>
      </c>
    </row>
    <row r="5" spans="1:9" ht="15.75" customHeight="1" x14ac:dyDescent="0.25">
      <c r="A5" s="7">
        <f t="shared" si="3"/>
        <v>2024</v>
      </c>
      <c r="B5" s="52">
        <v>42459.464800000002</v>
      </c>
      <c r="C5" s="53">
        <v>105000</v>
      </c>
      <c r="D5" s="53">
        <v>228000</v>
      </c>
      <c r="E5" s="53">
        <v>226000</v>
      </c>
      <c r="F5" s="53">
        <v>191000</v>
      </c>
      <c r="G5" s="14">
        <f t="shared" si="0"/>
        <v>750000</v>
      </c>
      <c r="H5" s="14">
        <f t="shared" si="1"/>
        <v>45078.390550797209</v>
      </c>
      <c r="I5" s="14">
        <f t="shared" si="2"/>
        <v>704921.60944920278</v>
      </c>
    </row>
    <row r="6" spans="1:9" ht="15.75" customHeight="1" x14ac:dyDescent="0.25">
      <c r="A6" s="7">
        <f t="shared" si="3"/>
        <v>2025</v>
      </c>
      <c r="B6" s="52">
        <v>41589.449999999997</v>
      </c>
      <c r="C6" s="53">
        <v>104000</v>
      </c>
      <c r="D6" s="53">
        <v>221000</v>
      </c>
      <c r="E6" s="53">
        <v>225000</v>
      </c>
      <c r="F6" s="53">
        <v>193000</v>
      </c>
      <c r="G6" s="14">
        <f t="shared" si="0"/>
        <v>743000</v>
      </c>
      <c r="H6" s="14">
        <f t="shared" si="1"/>
        <v>44154.712705960737</v>
      </c>
      <c r="I6" s="14">
        <f t="shared" si="2"/>
        <v>698845.28729403927</v>
      </c>
    </row>
    <row r="7" spans="1:9" ht="15.75" customHeight="1" x14ac:dyDescent="0.25">
      <c r="A7" s="7">
        <f t="shared" si="3"/>
        <v>2026</v>
      </c>
      <c r="B7" s="52">
        <v>40740.523200000003</v>
      </c>
      <c r="C7" s="53">
        <v>101000</v>
      </c>
      <c r="D7" s="53">
        <v>214000</v>
      </c>
      <c r="E7" s="53">
        <v>226000</v>
      </c>
      <c r="F7" s="53">
        <v>197000</v>
      </c>
      <c r="G7" s="14">
        <f t="shared" si="0"/>
        <v>738000</v>
      </c>
      <c r="H7" s="14">
        <f t="shared" si="1"/>
        <v>43253.423581858588</v>
      </c>
      <c r="I7" s="14">
        <f t="shared" si="2"/>
        <v>694746.57641814137</v>
      </c>
    </row>
    <row r="8" spans="1:9" ht="15.75" customHeight="1" x14ac:dyDescent="0.25">
      <c r="A8" s="7">
        <f t="shared" si="3"/>
        <v>2027</v>
      </c>
      <c r="B8" s="52">
        <v>39863.246400000004</v>
      </c>
      <c r="C8" s="53">
        <v>98000</v>
      </c>
      <c r="D8" s="53">
        <v>208000</v>
      </c>
      <c r="E8" s="53">
        <v>227000</v>
      </c>
      <c r="F8" s="53">
        <v>198000</v>
      </c>
      <c r="G8" s="14">
        <f t="shared" si="0"/>
        <v>731000</v>
      </c>
      <c r="H8" s="14">
        <f t="shared" si="1"/>
        <v>42322.035812421753</v>
      </c>
      <c r="I8" s="14">
        <f t="shared" si="2"/>
        <v>688677.9641875783</v>
      </c>
    </row>
    <row r="9" spans="1:9" ht="15.75" customHeight="1" x14ac:dyDescent="0.25">
      <c r="A9" s="7">
        <f t="shared" si="3"/>
        <v>2028</v>
      </c>
      <c r="B9" s="52">
        <v>38985.969599999997</v>
      </c>
      <c r="C9" s="53">
        <v>95000</v>
      </c>
      <c r="D9" s="53">
        <v>202000</v>
      </c>
      <c r="E9" s="53">
        <v>226000</v>
      </c>
      <c r="F9" s="53">
        <v>201000</v>
      </c>
      <c r="G9" s="14">
        <f t="shared" si="0"/>
        <v>724000</v>
      </c>
      <c r="H9" s="14">
        <f t="shared" si="1"/>
        <v>41390.648042984918</v>
      </c>
      <c r="I9" s="14">
        <f t="shared" si="2"/>
        <v>682609.35195701511</v>
      </c>
    </row>
    <row r="10" spans="1:9" ht="15.75" customHeight="1" x14ac:dyDescent="0.25">
      <c r="A10" s="7">
        <f t="shared" si="3"/>
        <v>2029</v>
      </c>
      <c r="B10" s="52">
        <v>38095.713000000003</v>
      </c>
      <c r="C10" s="53">
        <v>93000</v>
      </c>
      <c r="D10" s="53">
        <v>196000</v>
      </c>
      <c r="E10" s="53">
        <v>225000</v>
      </c>
      <c r="F10" s="53">
        <v>203000</v>
      </c>
      <c r="G10" s="14">
        <f t="shared" si="0"/>
        <v>717000</v>
      </c>
      <c r="H10" s="14">
        <f t="shared" si="1"/>
        <v>40445.47987154757</v>
      </c>
      <c r="I10" s="14">
        <f t="shared" si="2"/>
        <v>676554.52012845245</v>
      </c>
    </row>
    <row r="11" spans="1:9" ht="15.75" customHeight="1" x14ac:dyDescent="0.25">
      <c r="A11" s="7">
        <f t="shared" si="3"/>
        <v>2030</v>
      </c>
      <c r="B11" s="52">
        <v>37193.373</v>
      </c>
      <c r="C11" s="53">
        <v>93000</v>
      </c>
      <c r="D11" s="53">
        <v>190000</v>
      </c>
      <c r="E11" s="53">
        <v>222000</v>
      </c>
      <c r="F11" s="53">
        <v>205000</v>
      </c>
      <c r="G11" s="14">
        <f t="shared" si="0"/>
        <v>710000</v>
      </c>
      <c r="H11" s="14">
        <f t="shared" si="1"/>
        <v>39487.48298860978</v>
      </c>
      <c r="I11" s="14">
        <f t="shared" si="2"/>
        <v>670512.51701139018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0.1226077580692773</v>
      </c>
    </row>
    <row r="5" spans="1:8" ht="15.75" customHeight="1" x14ac:dyDescent="0.25">
      <c r="B5" s="16" t="s">
        <v>70</v>
      </c>
      <c r="C5" s="54">
        <v>2.5395329614007148E-2</v>
      </c>
    </row>
    <row r="6" spans="1:8" ht="15.75" customHeight="1" x14ac:dyDescent="0.25">
      <c r="B6" s="16" t="s">
        <v>71</v>
      </c>
      <c r="C6" s="54">
        <v>0.1502841983793031</v>
      </c>
    </row>
    <row r="7" spans="1:8" ht="15.75" customHeight="1" x14ac:dyDescent="0.25">
      <c r="B7" s="16" t="s">
        <v>72</v>
      </c>
      <c r="C7" s="54">
        <v>0.52967285218759075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0.1324440963648216</v>
      </c>
    </row>
    <row r="10" spans="1:8" ht="15.75" customHeight="1" x14ac:dyDescent="0.25">
      <c r="B10" s="16" t="s">
        <v>75</v>
      </c>
      <c r="C10" s="54">
        <v>3.9595765385000183E-2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4.4275455884463411E-2</v>
      </c>
      <c r="D14" s="54">
        <v>4.4275455884463411E-2</v>
      </c>
      <c r="E14" s="54">
        <v>4.4275455884463411E-2</v>
      </c>
      <c r="F14" s="54">
        <v>4.4275455884463411E-2</v>
      </c>
    </row>
    <row r="15" spans="1:8" ht="15.75" customHeight="1" x14ac:dyDescent="0.25">
      <c r="B15" s="16" t="s">
        <v>82</v>
      </c>
      <c r="C15" s="54">
        <v>8.4056259517005377E-2</v>
      </c>
      <c r="D15" s="54">
        <v>8.4056259517005377E-2</v>
      </c>
      <c r="E15" s="54">
        <v>8.4056259517005377E-2</v>
      </c>
      <c r="F15" s="54">
        <v>8.4056259517005377E-2</v>
      </c>
    </row>
    <row r="16" spans="1:8" ht="15.75" customHeight="1" x14ac:dyDescent="0.25">
      <c r="B16" s="16" t="s">
        <v>83</v>
      </c>
      <c r="C16" s="54">
        <v>8.9902894929537926E-3</v>
      </c>
      <c r="D16" s="54">
        <v>8.9902894929537926E-3</v>
      </c>
      <c r="E16" s="54">
        <v>8.9902894929537926E-3</v>
      </c>
      <c r="F16" s="54">
        <v>8.9902894929537926E-3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3.1473999141456453E-2</v>
      </c>
      <c r="D19" s="54">
        <v>3.1473999141456453E-2</v>
      </c>
      <c r="E19" s="54">
        <v>3.1473999141456453E-2</v>
      </c>
      <c r="F19" s="54">
        <v>3.1473999141456453E-2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3.0167311210068021E-2</v>
      </c>
      <c r="D21" s="54">
        <v>3.0167311210068021E-2</v>
      </c>
      <c r="E21" s="54">
        <v>3.0167311210068021E-2</v>
      </c>
      <c r="F21" s="54">
        <v>3.0167311210068021E-2</v>
      </c>
    </row>
    <row r="22" spans="1:8" ht="15.75" customHeight="1" x14ac:dyDescent="0.25">
      <c r="B22" s="16" t="s">
        <v>89</v>
      </c>
      <c r="C22" s="54">
        <v>0.80103668475405299</v>
      </c>
      <c r="D22" s="54">
        <v>0.80103668475405299</v>
      </c>
      <c r="E22" s="54">
        <v>0.80103668475405299</v>
      </c>
      <c r="F22" s="54">
        <v>0.80103668475405299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2.9100000000000001E-2</v>
      </c>
    </row>
    <row r="27" spans="1:8" ht="15.75" customHeight="1" x14ac:dyDescent="0.25">
      <c r="B27" s="16" t="s">
        <v>92</v>
      </c>
      <c r="C27" s="54">
        <v>1.0699999999999999E-2</v>
      </c>
    </row>
    <row r="28" spans="1:8" ht="15.75" customHeight="1" x14ac:dyDescent="0.25">
      <c r="B28" s="16" t="s">
        <v>93</v>
      </c>
      <c r="C28" s="54">
        <v>5.3900000000000003E-2</v>
      </c>
    </row>
    <row r="29" spans="1:8" ht="15.75" customHeight="1" x14ac:dyDescent="0.25">
      <c r="B29" s="16" t="s">
        <v>94</v>
      </c>
      <c r="C29" s="54">
        <v>0.13250000000000001</v>
      </c>
    </row>
    <row r="30" spans="1:8" ht="15.75" customHeight="1" x14ac:dyDescent="0.25">
      <c r="B30" s="16" t="s">
        <v>95</v>
      </c>
      <c r="C30" s="54">
        <v>4.2099999999999999E-2</v>
      </c>
    </row>
    <row r="31" spans="1:8" ht="15.75" customHeight="1" x14ac:dyDescent="0.25">
      <c r="B31" s="16" t="s">
        <v>96</v>
      </c>
      <c r="C31" s="54">
        <v>9.6699999999999994E-2</v>
      </c>
    </row>
    <row r="32" spans="1:8" ht="15.75" customHeight="1" x14ac:dyDescent="0.25">
      <c r="B32" s="16" t="s">
        <v>97</v>
      </c>
      <c r="C32" s="54">
        <v>6.3799999999999996E-2</v>
      </c>
    </row>
    <row r="33" spans="2:3" ht="15.75" customHeight="1" x14ac:dyDescent="0.25">
      <c r="B33" s="16" t="s">
        <v>98</v>
      </c>
      <c r="C33" s="54">
        <v>0.12089999999999999</v>
      </c>
    </row>
    <row r="34" spans="2:3" ht="15.75" customHeight="1" x14ac:dyDescent="0.25">
      <c r="B34" s="16" t="s">
        <v>99</v>
      </c>
      <c r="C34" s="54">
        <v>0.45029999999999998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0.45710734074999998</v>
      </c>
      <c r="D14" s="57">
        <v>0.43038927098300001</v>
      </c>
      <c r="E14" s="57">
        <v>0.43038927098300001</v>
      </c>
      <c r="F14" s="57">
        <v>0.31946844869300001</v>
      </c>
      <c r="G14" s="57">
        <v>0.31946844869300001</v>
      </c>
      <c r="H14" s="58">
        <v>0.27</v>
      </c>
      <c r="I14" s="58">
        <v>0.27</v>
      </c>
      <c r="J14" s="58">
        <v>0.27</v>
      </c>
      <c r="K14" s="58">
        <v>0.27</v>
      </c>
      <c r="L14" s="58">
        <v>0.35059180997900002</v>
      </c>
      <c r="M14" s="58">
        <v>0.39031737659100002</v>
      </c>
      <c r="N14" s="58">
        <v>0.32080062609299997</v>
      </c>
      <c r="O14" s="58">
        <v>0.282630527342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0.23569227419253058</v>
      </c>
      <c r="D15" s="55">
        <f t="shared" si="0"/>
        <v>0.22191598564050974</v>
      </c>
      <c r="E15" s="55">
        <f t="shared" si="0"/>
        <v>0.22191598564050974</v>
      </c>
      <c r="F15" s="55">
        <f t="shared" si="0"/>
        <v>0.16472333408969203</v>
      </c>
      <c r="G15" s="55">
        <f t="shared" si="0"/>
        <v>0.16472333408969203</v>
      </c>
      <c r="H15" s="55">
        <f t="shared" si="0"/>
        <v>0.13921656547359498</v>
      </c>
      <c r="I15" s="55">
        <f t="shared" si="0"/>
        <v>0.13921656547359498</v>
      </c>
      <c r="J15" s="55">
        <f t="shared" si="0"/>
        <v>0.13921656547359498</v>
      </c>
      <c r="K15" s="55">
        <f t="shared" si="0"/>
        <v>0.13921656547359498</v>
      </c>
      <c r="L15" s="55">
        <f t="shared" si="0"/>
        <v>0.18077106543869489</v>
      </c>
      <c r="M15" s="55">
        <f t="shared" si="0"/>
        <v>0.20125423930986214</v>
      </c>
      <c r="N15" s="55">
        <f t="shared" si="0"/>
        <v>0.16541022728313479</v>
      </c>
      <c r="O15" s="55">
        <f t="shared" si="0"/>
        <v>0.14572907894275636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0.45848971605300898</v>
      </c>
      <c r="D2" s="56">
        <v>0.17920549999999999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0.181101709604263</v>
      </c>
      <c r="D3" s="56">
        <v>0.18662980000000001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0.27453681826591497</v>
      </c>
      <c r="D4" s="56">
        <v>0.54415389999999997</v>
      </c>
      <c r="E4" s="56">
        <v>0.69400054216384899</v>
      </c>
      <c r="F4" s="56">
        <v>0.37669947743415799</v>
      </c>
      <c r="G4" s="56">
        <v>0</v>
      </c>
    </row>
    <row r="5" spans="1:7" x14ac:dyDescent="0.25">
      <c r="B5" s="98" t="s">
        <v>122</v>
      </c>
      <c r="C5" s="55">
        <v>8.5871756076812994E-2</v>
      </c>
      <c r="D5" s="55">
        <v>9.0010800000000002E-2</v>
      </c>
      <c r="E5" s="55">
        <v>0.30599945783615101</v>
      </c>
      <c r="F5" s="55">
        <v>0.62330052256584201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2022-02-01T03:24:15Z</dcterms:modified>
</cp:coreProperties>
</file>