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A735039-1114-4FBF-B28B-0685F4D729A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A17" i="2" l="1"/>
  <c r="A40" i="2"/>
  <c r="I2" i="2"/>
  <c r="I6" i="2"/>
  <c r="I10" i="2"/>
  <c r="A21" i="2"/>
  <c r="A37" i="2"/>
  <c r="I40" i="2"/>
  <c r="A38" i="2"/>
  <c r="A23" i="2"/>
  <c r="A25" i="2"/>
  <c r="I4" i="2"/>
  <c r="I8" i="2"/>
  <c r="A13" i="2"/>
  <c r="A29" i="2"/>
  <c r="A33" i="2"/>
  <c r="A22" i="2"/>
  <c r="A30" i="2"/>
  <c r="A14" i="2"/>
  <c r="I5" i="2"/>
  <c r="I9" i="2"/>
  <c r="A15" i="2"/>
  <c r="A31" i="2"/>
  <c r="A18" i="2"/>
  <c r="A26" i="2"/>
  <c r="A34" i="2"/>
  <c r="A39" i="2"/>
  <c r="A19" i="2"/>
  <c r="A27" i="2"/>
  <c r="A35" i="2"/>
  <c r="D58" i="20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<sst xmlns="http://schemas.openxmlformats.org/spreadsheetml/2006/main" count="2092" uniqueCount="337">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</sst>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319094.15625</v>
      </c>
    </row>
    <row r="8" spans="1:3" ht="15" customHeight="1" x14ac:dyDescent="0.25">
      <c r="B8" s="7" t="s">
        <v>19</v>
      </c>
      <c r="C8" s="46">
        <v>0.48599999999999999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0.77599999999999991</v>
      </c>
    </row>
    <row r="12" spans="1:3" ht="15" customHeight="1" x14ac:dyDescent="0.25">
      <c r="B12" s="7" t="s">
        <v>23</v>
      </c>
      <c r="C12" s="46">
        <v>0.68</v>
      </c>
    </row>
    <row r="13" spans="1:3" ht="15" customHeight="1" x14ac:dyDescent="0.25">
      <c r="B13" s="7" t="s">
        <v>24</v>
      </c>
      <c r="C13" s="46">
        <v>0.7609999999999999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7.5999999999999998E-2</v>
      </c>
    </row>
    <row r="24" spans="1:3" ht="15" customHeight="1" x14ac:dyDescent="0.25">
      <c r="B24" s="12" t="s">
        <v>33</v>
      </c>
      <c r="C24" s="47">
        <v>0.42870000000000003</v>
      </c>
    </row>
    <row r="25" spans="1:3" ht="15" customHeight="1" x14ac:dyDescent="0.25">
      <c r="B25" s="12" t="s">
        <v>34</v>
      </c>
      <c r="C25" s="47">
        <v>0.38779999999999998</v>
      </c>
    </row>
    <row r="26" spans="1:3" ht="15" customHeight="1" x14ac:dyDescent="0.25">
      <c r="B26" s="12" t="s">
        <v>35</v>
      </c>
      <c r="C26" s="47">
        <v>0.1075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7.4999999999999997E-2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0.58800000001490116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20.246217787220701</v>
      </c>
    </row>
    <row r="38" spans="1:5" ht="15" customHeight="1" x14ac:dyDescent="0.25">
      <c r="B38" s="28" t="s">
        <v>45</v>
      </c>
      <c r="C38" s="117">
        <v>31.145861605415799</v>
      </c>
      <c r="D38" s="9"/>
      <c r="E38" s="10"/>
    </row>
    <row r="39" spans="1:5" ht="15" customHeight="1" x14ac:dyDescent="0.25">
      <c r="B39" s="28" t="s">
        <v>46</v>
      </c>
      <c r="C39" s="117">
        <v>42.460151798518197</v>
      </c>
      <c r="D39" s="9"/>
      <c r="E39" s="9"/>
    </row>
    <row r="40" spans="1:5" ht="15" customHeight="1" x14ac:dyDescent="0.25">
      <c r="B40" s="28" t="s">
        <v>47</v>
      </c>
      <c r="C40" s="117">
        <v>252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13.80084639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2.63053E-2</v>
      </c>
      <c r="D45" s="9"/>
    </row>
    <row r="46" spans="1:5" ht="15.75" customHeight="1" x14ac:dyDescent="0.25">
      <c r="B46" s="28" t="s">
        <v>52</v>
      </c>
      <c r="C46" s="47">
        <v>0.13681299999999999</v>
      </c>
      <c r="D46" s="9"/>
    </row>
    <row r="47" spans="1:5" ht="15.75" customHeight="1" x14ac:dyDescent="0.25">
      <c r="B47" s="28" t="s">
        <v>53</v>
      </c>
      <c r="C47" s="47">
        <v>0.21937799999999999</v>
      </c>
      <c r="D47" s="9"/>
      <c r="E47" s="10"/>
    </row>
    <row r="48" spans="1:5" ht="15" customHeight="1" x14ac:dyDescent="0.25">
      <c r="B48" s="28" t="s">
        <v>54</v>
      </c>
      <c r="C48" s="48">
        <v>0.61750369999999999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0.43896386990109387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16.751014999999899</v>
      </c>
    </row>
    <row r="63" spans="1:4" ht="15.75" customHeight="1" x14ac:dyDescent="0.25">
      <c r="A63" s="39"/>
    </row>
  </sheetData>
  <sheetProtection algorithmName="SHA-512" hashValue="QdFpDntO4C7ACnYGMaJe7PCDjJ7+a4wylh9+UpIT1CDhlGUxc9Gmh0kjnXw2n1TFw2+fAjW7dbnJ64fuA80o/g==" saltValue="XNkVY5yYf26GV/VWCPVj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0.185458480585623</v>
      </c>
      <c r="C2" s="115">
        <v>0.95</v>
      </c>
      <c r="D2" s="116">
        <v>34.615059877826937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42.447411164630637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47.3190436565448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0.55584568086688169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13.46512306465123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13.46512306465123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13.46512306465123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13.46512306465123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13.46512306465123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13.46512306465123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0.28632999999999997</v>
      </c>
      <c r="C16" s="115">
        <v>0.95</v>
      </c>
      <c r="D16" s="116">
        <v>0.20435372756164799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0.1782716</v>
      </c>
      <c r="C18" s="115">
        <v>0.95</v>
      </c>
      <c r="D18" s="116">
        <v>1.2013582500201629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0.1782716</v>
      </c>
      <c r="C19" s="115">
        <v>0.95</v>
      </c>
      <c r="D19" s="116">
        <v>1.2013582500201629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0.90225809999999995</v>
      </c>
      <c r="C21" s="115">
        <v>0.95</v>
      </c>
      <c r="D21" s="116">
        <v>4.1835707219283771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22.937030782027101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4.4144238992015667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0.67517787161781007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0.56810832023620594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19.469652401389489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0.13</v>
      </c>
      <c r="C29" s="115">
        <v>0.95</v>
      </c>
      <c r="D29" s="116">
        <v>60.20828898640999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2.7081244638211008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0.3800509163391646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4.6447076133328133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+4NzOWdN8Nz1rJq3aTN08FTli1YMIEHbuJyH3x6WdzSGfFNMlRUZ4pTYr3YAYpVBUiHy86lnRW+PVV9Gv2ISQ==" saltValue="kPkGoHuhl1GujWJLHgLX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Vbd4h5WtfcyHxVUE0aL40Dw2DkBK3RABbJ6fQKzr1rDnj7TYZucBvRlB25kJdbldEldvdBces6US5KPkjqz/FA==" saltValue="HOZArSHQ9WSsC7zRU0HF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A52CUw1qEamfbrYACyuOLPiOW3VV+U0gPI1z9EeSUUmtI6Xqf5/9ONkL071UWfTe44SBYNQo5VdTI2kyEmUopg==" saltValue="r52cVZ5JNvchfSXhQMBT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5">
      <c r="A4" s="4" t="s">
        <v>208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sheetProtection algorithmName="SHA-512" hashValue="+p0RinsINPJK6jmSY2MLKMe8lgbz0b2bnksYGNHyPAMTsrp53iK+E8mfVxVXgyFW4hEWcyc7Ia8iK2F9gpAkiQ==" saltValue="m8kIcnm+PmiYEPybo+8/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0.7609999999999999</v>
      </c>
      <c r="M24" s="65">
        <f>famplan_unmet_need</f>
        <v>0.7609999999999999</v>
      </c>
      <c r="N24" s="65">
        <f>famplan_unmet_need</f>
        <v>0.7609999999999999</v>
      </c>
      <c r="O24" s="65">
        <f>famplan_unmet_need</f>
        <v>0.7609999999999999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0.39902877721375207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0.17101233309160802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0.10392567889464001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bq5LDiEA+mS01MBsapsjen7x9T5vtEhwO6/b+D3Z6sXp1GV94OylMy4Q6ONepzLEznwFDjWPgTMhbA7VapFCg==" saltValue="juFTXqWx7pgBa8PppzKo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+dXwWujtacxhRsTb8AuHdFLoRg/+/TkdpEWk4YHTXQcBn2A1fELeNXY4U3QrEur7O/4/2/s4XD3gPp57Lu09tw==" saltValue="zc3k1XgIg5PNAJ74uifnP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0cPTF5PF/eKfQ92jqsqRzeuYCUzjBzRslLIW3RwvaEUqiSVDj0wBdO1Cn9IiXflr9VtyvZiQxL/Lkq3yduBeLQ==" saltValue="suoSaBtjI3pic5xz9D3S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hISCLr0M4CCbukxkQ5QvVLL1aj9Xtx8Uhd+d69lz408J8obfxybq5RiLjQykafF2W59UC29nGNO+XIV6Y3RnA==" saltValue="bPO2Ubo96TyAarXXi2to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pQY2bAjvTG9k7mCbom+JV8FlCwlTsht+Tu5LiySMWhhuNAFae4/zXtOHtaB2sPe2LINVKR5VdJheDAq7LJ9eHw==" saltValue="NUaDIqZ1jU/IQB8uenP5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/SXksolyqdwpA6cc4pJkrP7V4QA9DvIlxAtjApsj4gxTAFGsAUVhplDUfpSyt7JOdL97T67kV88ZlHHxZ9GEw==" saltValue="/2+yFVh5+VFbaeszMCgx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87161.407999999996</v>
      </c>
      <c r="C2" s="53">
        <v>130000</v>
      </c>
      <c r="D2" s="53">
        <v>204000</v>
      </c>
      <c r="E2" s="53">
        <v>142000</v>
      </c>
      <c r="F2" s="53">
        <v>93000</v>
      </c>
      <c r="G2" s="14">
        <f t="shared" ref="G2:G11" si="0">C2+D2+E2+F2</f>
        <v>569000</v>
      </c>
      <c r="H2" s="14">
        <f t="shared" ref="H2:H11" si="1">(B2 + stillbirth*B2/(1000-stillbirth))/(1-abortion)</f>
        <v>92642.707098967076</v>
      </c>
      <c r="I2" s="14">
        <f t="shared" ref="I2:I11" si="2">G2-H2</f>
        <v>476357.29290103295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88448.617200000008</v>
      </c>
      <c r="C3" s="53">
        <v>134000</v>
      </c>
      <c r="D3" s="53">
        <v>211000</v>
      </c>
      <c r="E3" s="53">
        <v>145000</v>
      </c>
      <c r="F3" s="53">
        <v>98000</v>
      </c>
      <c r="G3" s="14">
        <f t="shared" si="0"/>
        <v>588000</v>
      </c>
      <c r="H3" s="14">
        <f t="shared" si="1"/>
        <v>94010.864723161212</v>
      </c>
      <c r="I3" s="14">
        <f t="shared" si="2"/>
        <v>493989.13527683879</v>
      </c>
    </row>
    <row r="4" spans="1:9" ht="15.75" customHeight="1" x14ac:dyDescent="0.25">
      <c r="A4" s="7">
        <f t="shared" si="3"/>
        <v>2023</v>
      </c>
      <c r="B4" s="52">
        <v>89742.18240000002</v>
      </c>
      <c r="C4" s="53">
        <v>138000</v>
      </c>
      <c r="D4" s="53">
        <v>219000</v>
      </c>
      <c r="E4" s="53">
        <v>150000</v>
      </c>
      <c r="F4" s="53">
        <v>102000</v>
      </c>
      <c r="G4" s="14">
        <f t="shared" si="0"/>
        <v>609000</v>
      </c>
      <c r="H4" s="14">
        <f t="shared" si="1"/>
        <v>95385.778055642237</v>
      </c>
      <c r="I4" s="14">
        <f t="shared" si="2"/>
        <v>513614.22194435773</v>
      </c>
    </row>
    <row r="5" spans="1:9" ht="15.75" customHeight="1" x14ac:dyDescent="0.25">
      <c r="A5" s="7">
        <f t="shared" si="3"/>
        <v>2024</v>
      </c>
      <c r="B5" s="52">
        <v>90968.238000000027</v>
      </c>
      <c r="C5" s="53">
        <v>142000</v>
      </c>
      <c r="D5" s="53">
        <v>226000</v>
      </c>
      <c r="E5" s="53">
        <v>154000</v>
      </c>
      <c r="F5" s="53">
        <v>106000</v>
      </c>
      <c r="G5" s="14">
        <f t="shared" si="0"/>
        <v>628000</v>
      </c>
      <c r="H5" s="14">
        <f t="shared" si="1"/>
        <v>96688.936327682182</v>
      </c>
      <c r="I5" s="14">
        <f t="shared" si="2"/>
        <v>531311.06367231777</v>
      </c>
    </row>
    <row r="6" spans="1:9" ht="15.75" customHeight="1" x14ac:dyDescent="0.25">
      <c r="A6" s="7">
        <f t="shared" si="3"/>
        <v>2025</v>
      </c>
      <c r="B6" s="52">
        <v>92196.736000000004</v>
      </c>
      <c r="C6" s="53">
        <v>146000</v>
      </c>
      <c r="D6" s="53">
        <v>234000</v>
      </c>
      <c r="E6" s="53">
        <v>158000</v>
      </c>
      <c r="F6" s="53">
        <v>109000</v>
      </c>
      <c r="G6" s="14">
        <f t="shared" si="0"/>
        <v>647000</v>
      </c>
      <c r="H6" s="14">
        <f t="shared" si="1"/>
        <v>97994.690594360218</v>
      </c>
      <c r="I6" s="14">
        <f t="shared" si="2"/>
        <v>549005.30940563977</v>
      </c>
    </row>
    <row r="7" spans="1:9" ht="15.75" customHeight="1" x14ac:dyDescent="0.25">
      <c r="A7" s="7">
        <f t="shared" si="3"/>
        <v>2026</v>
      </c>
      <c r="B7" s="52">
        <v>93431.563600000009</v>
      </c>
      <c r="C7" s="53">
        <v>150000</v>
      </c>
      <c r="D7" s="53">
        <v>242000</v>
      </c>
      <c r="E7" s="53">
        <v>163000</v>
      </c>
      <c r="F7" s="53">
        <v>114000</v>
      </c>
      <c r="G7" s="14">
        <f t="shared" si="0"/>
        <v>669000</v>
      </c>
      <c r="H7" s="14">
        <f t="shared" si="1"/>
        <v>99307.17250911452</v>
      </c>
      <c r="I7" s="14">
        <f t="shared" si="2"/>
        <v>569692.82749088551</v>
      </c>
    </row>
    <row r="8" spans="1:9" ht="15.75" customHeight="1" x14ac:dyDescent="0.25">
      <c r="A8" s="7">
        <f t="shared" si="3"/>
        <v>2027</v>
      </c>
      <c r="B8" s="52">
        <v>94634.954400000002</v>
      </c>
      <c r="C8" s="53">
        <v>154000</v>
      </c>
      <c r="D8" s="53">
        <v>248000</v>
      </c>
      <c r="E8" s="53">
        <v>169000</v>
      </c>
      <c r="F8" s="53">
        <v>116000</v>
      </c>
      <c r="G8" s="14">
        <f t="shared" si="0"/>
        <v>687000</v>
      </c>
      <c r="H8" s="14">
        <f t="shared" si="1"/>
        <v>100586.24066517266</v>
      </c>
      <c r="I8" s="14">
        <f t="shared" si="2"/>
        <v>586413.75933482731</v>
      </c>
    </row>
    <row r="9" spans="1:9" ht="15.75" customHeight="1" x14ac:dyDescent="0.25">
      <c r="A9" s="7">
        <f t="shared" si="3"/>
        <v>2028</v>
      </c>
      <c r="B9" s="52">
        <v>95805.524800000014</v>
      </c>
      <c r="C9" s="53">
        <v>158000</v>
      </c>
      <c r="D9" s="53">
        <v>256000</v>
      </c>
      <c r="E9" s="53">
        <v>175000</v>
      </c>
      <c r="F9" s="53">
        <v>120000</v>
      </c>
      <c r="G9" s="14">
        <f t="shared" si="0"/>
        <v>709000</v>
      </c>
      <c r="H9" s="14">
        <f t="shared" si="1"/>
        <v>101830.42445240475</v>
      </c>
      <c r="I9" s="14">
        <f t="shared" si="2"/>
        <v>607169.57554759528</v>
      </c>
    </row>
    <row r="10" spans="1:9" ht="15.75" customHeight="1" x14ac:dyDescent="0.25">
      <c r="A10" s="7">
        <f t="shared" si="3"/>
        <v>2029</v>
      </c>
      <c r="B10" s="52">
        <v>96941.891200000013</v>
      </c>
      <c r="C10" s="53">
        <v>162000</v>
      </c>
      <c r="D10" s="53">
        <v>264000</v>
      </c>
      <c r="E10" s="53">
        <v>181000</v>
      </c>
      <c r="F10" s="53">
        <v>122000</v>
      </c>
      <c r="G10" s="14">
        <f t="shared" si="0"/>
        <v>729000</v>
      </c>
      <c r="H10" s="14">
        <f t="shared" si="1"/>
        <v>103038.25326068085</v>
      </c>
      <c r="I10" s="14">
        <f t="shared" si="2"/>
        <v>625961.74673931918</v>
      </c>
    </row>
    <row r="11" spans="1:9" ht="15.75" customHeight="1" x14ac:dyDescent="0.25">
      <c r="A11" s="7">
        <f t="shared" si="3"/>
        <v>2030</v>
      </c>
      <c r="B11" s="52">
        <v>98042.67</v>
      </c>
      <c r="C11" s="53">
        <v>166000</v>
      </c>
      <c r="D11" s="53">
        <v>272000</v>
      </c>
      <c r="E11" s="53">
        <v>188000</v>
      </c>
      <c r="F11" s="53">
        <v>126000</v>
      </c>
      <c r="G11" s="14">
        <f t="shared" si="0"/>
        <v>752000</v>
      </c>
      <c r="H11" s="14">
        <f t="shared" si="1"/>
        <v>104208.25647987107</v>
      </c>
      <c r="I11" s="14">
        <f t="shared" si="2"/>
        <v>647791.74352012889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Jp0uOkG8mG3llZ645PmxUnrMSVyjqJ0mXLxrZ+m9ViPHvS4nlsrHhVPz9BJdYPsb8kw3/PAF7/odDaXgKQj9Q==" saltValue="ttAHZYWxZq1F1XqBasA6T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OJjK6ovZgH88bWUKwM+MFNCEKaINHP/SBHaQNOIM0k1EWwk59pbW2KLxKk485Vdnc/+0TSFzsTb4tw3uCsmBw==" saltValue="vWZdARnbJeoywTvGjJ1/M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eV9eZ57V9PjJhe1w+a3loVNpdoH0Z/TBX6UU1NBjG1MkvCx8EIt2HNs6t51RQokrfBEdDUTOJynlfTNqx6mvyQ==" saltValue="BkfuRo8sf0xrqa4zMDdW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D9aIiOfFWs/HcmnjcCfocCNxJ/esBAJxLusO/ZeFLgK6v/JIYlKY6i30+CjHhLBel7zKCHB8BWbd3L34KnBEw==" saltValue="gkC+JL+cok02Uru9/Ihy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1ZOr0kj29LnP6ruBRUyvjm5Nb97MyFXMgzEWOvidO6AkE4HXEOYDz5JI9dbwNjKDX4hL+HjfIZ77Xkd8lA6mg==" saltValue="wrl7yFoSLGTbfEfsYwNS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1slpRow9/ADcA+LJGsg63Pk+kOwaKtsIKrVCaoq/2pWhPrjtmEllIExMsnNM4mFYVgCT896upquCwmd73+DIQ==" saltValue="yUR0bGxkkhuN0vY3xRCy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Np5tq2xtxBVH79pzeLEMqSYtP20/BXHyHYadfWnq/dMMTNasEggHjdQqLNWimwi2Xc4vAv3r4jP5BmvAMX2k4A==" saltValue="RUlY/yF8Y+G/XkY1KajB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9YAPjmLpsGnYZ50JwbsoSgRJLfl0d36sEUO201Tf39Ze3F7kO1kdjnkdipwHPLEz2OgjTjCTTnGsax47dLobg==" saltValue="JACVK6a4+NjVsEgfw6Mr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7ylu04V2UeN8AOKxX6mqQD6z2ScNZnoi9g8kjBftO2fZr8LwTUZh317B2sfwtlE6C1b6soMk+kmcB42b1d14A==" saltValue="qcQtQg/6fDfptyDiGXQr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ixrd4pYsQ46G5MfygnlWYG407AQ+GSVnrw8MJ2gGRDv5UeBDVdcP6YzwWQgBoA2ZO3TFnb1idip3WlvNdZHVQ==" saltValue="h2lyvHCd2HdurNyXxsGw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4.2190205994141663E-3</v>
      </c>
    </row>
    <row r="4" spans="1:8" ht="15.75" customHeight="1" x14ac:dyDescent="0.25">
      <c r="B4" s="16" t="s">
        <v>79</v>
      </c>
      <c r="C4" s="54">
        <v>0.14695953205628501</v>
      </c>
    </row>
    <row r="5" spans="1:8" ht="15.75" customHeight="1" x14ac:dyDescent="0.25">
      <c r="B5" s="16" t="s">
        <v>80</v>
      </c>
      <c r="C5" s="54">
        <v>6.1942013870327717E-2</v>
      </c>
    </row>
    <row r="6" spans="1:8" ht="15.75" customHeight="1" x14ac:dyDescent="0.25">
      <c r="B6" s="16" t="s">
        <v>81</v>
      </c>
      <c r="C6" s="54">
        <v>0.24871256471151901</v>
      </c>
    </row>
    <row r="7" spans="1:8" ht="15.75" customHeight="1" x14ac:dyDescent="0.25">
      <c r="B7" s="16" t="s">
        <v>82</v>
      </c>
      <c r="C7" s="54">
        <v>0.34225714943392849</v>
      </c>
    </row>
    <row r="8" spans="1:8" ht="15.75" customHeight="1" x14ac:dyDescent="0.25">
      <c r="B8" s="16" t="s">
        <v>83</v>
      </c>
      <c r="C8" s="54">
        <v>4.9314887693846197E-3</v>
      </c>
    </row>
    <row r="9" spans="1:8" ht="15.75" customHeight="1" x14ac:dyDescent="0.25">
      <c r="B9" s="16" t="s">
        <v>84</v>
      </c>
      <c r="C9" s="54">
        <v>0.12452946715978409</v>
      </c>
    </row>
    <row r="10" spans="1:8" ht="15.75" customHeight="1" x14ac:dyDescent="0.25">
      <c r="B10" s="16" t="s">
        <v>85</v>
      </c>
      <c r="C10" s="54">
        <v>6.6448763399357E-2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5">
      <c r="B15" s="16" t="s">
        <v>88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5">
      <c r="B16" s="16" t="s">
        <v>89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5">
      <c r="B17" s="16" t="s">
        <v>90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5">
      <c r="B18" s="16" t="s">
        <v>91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5">
      <c r="B19" s="16" t="s">
        <v>92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5">
      <c r="B20" s="16" t="s">
        <v>93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5">
      <c r="B21" s="16" t="s">
        <v>94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5">
      <c r="B22" s="16" t="s">
        <v>95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8.8399999999999992E-2</v>
      </c>
    </row>
    <row r="27" spans="1:8" ht="15.75" customHeight="1" x14ac:dyDescent="0.25">
      <c r="B27" s="16" t="s">
        <v>102</v>
      </c>
      <c r="C27" s="54">
        <v>8.5000000000000006E-3</v>
      </c>
    </row>
    <row r="28" spans="1:8" ht="15.75" customHeight="1" x14ac:dyDescent="0.25">
      <c r="B28" s="16" t="s">
        <v>103</v>
      </c>
      <c r="C28" s="54">
        <v>0.15629999999999999</v>
      </c>
    </row>
    <row r="29" spans="1:8" ht="15.75" customHeight="1" x14ac:dyDescent="0.25">
      <c r="B29" s="16" t="s">
        <v>104</v>
      </c>
      <c r="C29" s="54">
        <v>0.1691</v>
      </c>
    </row>
    <row r="30" spans="1:8" ht="15.75" customHeight="1" x14ac:dyDescent="0.25">
      <c r="B30" s="16" t="s">
        <v>2</v>
      </c>
      <c r="C30" s="54">
        <v>0.1062</v>
      </c>
    </row>
    <row r="31" spans="1:8" ht="15.75" customHeight="1" x14ac:dyDescent="0.25">
      <c r="B31" s="16" t="s">
        <v>105</v>
      </c>
      <c r="C31" s="54">
        <v>0.11</v>
      </c>
    </row>
    <row r="32" spans="1:8" ht="15.75" customHeight="1" x14ac:dyDescent="0.25">
      <c r="B32" s="16" t="s">
        <v>106</v>
      </c>
      <c r="C32" s="54">
        <v>1.8700000000000001E-2</v>
      </c>
    </row>
    <row r="33" spans="2:3" ht="15.75" customHeight="1" x14ac:dyDescent="0.25">
      <c r="B33" s="16" t="s">
        <v>107</v>
      </c>
      <c r="C33" s="54">
        <v>8.4199999999999997E-2</v>
      </c>
    </row>
    <row r="34" spans="2:3" ht="15.75" customHeight="1" x14ac:dyDescent="0.25">
      <c r="B34" s="16" t="s">
        <v>108</v>
      </c>
      <c r="C34" s="54">
        <v>0.25859999999552957</v>
      </c>
    </row>
    <row r="35" spans="2:3" ht="15.75" customHeight="1" x14ac:dyDescent="0.25">
      <c r="B35" s="24" t="s">
        <v>41</v>
      </c>
      <c r="C35" s="50">
        <f>SUM(C26:C34)</f>
        <v>0.99999999999552958</v>
      </c>
    </row>
  </sheetData>
  <sheetProtection algorithmName="SHA-512" hashValue="cJ6I63SS8kAVZXX5UL29Pjx4jhnccSQgjYIVPg6+cxf99nWDkSI0BJQulSaPA8kObfOl//qSdn64NHM05O+6KA==" saltValue="YnKK7iY2jlrW2aqSEkWD3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5">
      <c r="B3" s="7" t="s">
        <v>113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5">
      <c r="B4" s="7" t="s">
        <v>114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5">
      <c r="B5" s="7" t="s">
        <v>115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5">
      <c r="B9" s="7" t="s">
        <v>118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5">
      <c r="B10" s="7" t="s">
        <v>119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5">
      <c r="B11" s="7" t="s">
        <v>120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0.90030758050000004</v>
      </c>
      <c r="D14" s="57">
        <v>0.891409188252</v>
      </c>
      <c r="E14" s="57">
        <v>0.891409188252</v>
      </c>
      <c r="F14" s="57">
        <v>0.79417818844199994</v>
      </c>
      <c r="G14" s="57">
        <v>0.79417818844199994</v>
      </c>
      <c r="H14" s="58">
        <v>0.68700000000000006</v>
      </c>
      <c r="I14" s="58">
        <v>0.65535323383084587</v>
      </c>
      <c r="J14" s="58">
        <v>0.70602487562189065</v>
      </c>
      <c r="K14" s="58">
        <v>0.66773963515754564</v>
      </c>
      <c r="L14" s="58">
        <v>0.67646767684999998</v>
      </c>
      <c r="M14" s="58">
        <v>0.60761867894900001</v>
      </c>
      <c r="N14" s="58">
        <v>0.56543086767299999</v>
      </c>
      <c r="O14" s="58">
        <v>0.52363826554299997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0.39520249963757059</v>
      </c>
      <c r="D15" s="55">
        <f t="shared" si="0"/>
        <v>0.3912964269404906</v>
      </c>
      <c r="E15" s="55">
        <f t="shared" si="0"/>
        <v>0.3912964269404906</v>
      </c>
      <c r="F15" s="55">
        <f t="shared" si="0"/>
        <v>0.34861553098954046</v>
      </c>
      <c r="G15" s="55">
        <f t="shared" si="0"/>
        <v>0.34861553098954046</v>
      </c>
      <c r="H15" s="55">
        <f t="shared" si="0"/>
        <v>0.30156817862205154</v>
      </c>
      <c r="I15" s="55">
        <f t="shared" si="0"/>
        <v>0.28767639167458459</v>
      </c>
      <c r="J15" s="55">
        <f t="shared" si="0"/>
        <v>0.3099194116494236</v>
      </c>
      <c r="K15" s="55">
        <f t="shared" si="0"/>
        <v>0.29311357433510077</v>
      </c>
      <c r="L15" s="55">
        <f t="shared" si="0"/>
        <v>0.29694486929307862</v>
      </c>
      <c r="M15" s="55">
        <f t="shared" si="0"/>
        <v>0.26672264673564339</v>
      </c>
      <c r="N15" s="55">
        <f t="shared" si="0"/>
        <v>0.24820372183527339</v>
      </c>
      <c r="O15" s="55">
        <f t="shared" si="0"/>
        <v>0.22985827947105189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+y2F9jEZ4XneXo/E2JJe7Rk9yXCHB665q8EQ9R6qIJpwEoPC4jvel3F99BWcg511pmjRrU4OWR1uxDruiUYeZg==" saltValue="pGIpyI+ZTk4NdjTFYzYm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5">
      <c r="B5" s="98" t="s">
        <v>132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0sJWKgYJBIDCyQF0+/vO6K2hqtVGHVChtist+Dsj0CGe32OuoDFUK2A19YjyWBuVaNpNhlhcBClC8ly778d4Rg==" saltValue="076DZ3NiVdJOWeFVuo9T2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adv37QtfzP+KgLZzt3uokQ0p2emQFUmrWhkGn9pSvARYVw7dP7qnztj62MshCyEgSteheTX1dhjKY2vqWrAKA==" saltValue="hQ9CoQUTFFgJp4/1CtE3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3BuY92wHF4cp5dS0aM7Be1uWMMHnX5Y7p750p06GPTRjkqwzJRP1trkfLoOozKMdbgbD+aGgnl6R20rgtC7Q4w==" saltValue="BiFOvY9cz7p2/k+ofO2D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IQyVMIZGTtfqLtEAka3UQRByLX6Mt1t6kLxLFYCDi2Kx1EEUp87Cu7/TRrQJH11JnLij3vSME9BggaKyGJrZA==" saltValue="KO/gFlKI1UwW1SyB/V7iq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RpNNFEMLS8b+T7gQYY7TTWAZZDfeOSr7bE4siS2wMP6N18TsWvEnw9vylB6B5CeXdwj/dUnJ8bVJMfBrb7C0aQ==" saltValue="g5GV9dh1lcsmXEReoiH+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2022-02-01T04:00:50Z</dcterms:modified>
</cp:coreProperties>
</file>