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337AE22-ECAC-4B85-9F31-109F505C943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8" i="2"/>
  <c r="A27" i="2"/>
  <c r="A25" i="2"/>
  <c r="A14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9" i="2" l="1"/>
  <c r="A17" i="2"/>
  <c r="A30" i="2"/>
  <c r="I6" i="2"/>
  <c r="I10" i="2"/>
  <c r="A19" i="2"/>
  <c r="A31" i="2"/>
  <c r="A15" i="2"/>
  <c r="A3" i="2"/>
  <c r="A21" i="2"/>
  <c r="A33" i="2"/>
  <c r="A22" i="2"/>
  <c r="A35" i="2"/>
  <c r="A23" i="2"/>
  <c r="A37" i="2"/>
  <c r="A40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<sst xmlns="http://schemas.openxmlformats.org/spreadsheetml/2006/main" count="2092" uniqueCount="337">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</sst>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784282.875</v>
      </c>
    </row>
    <row r="8" spans="1:3" ht="15" customHeight="1" x14ac:dyDescent="0.25">
      <c r="B8" s="7" t="s">
        <v>19</v>
      </c>
      <c r="C8" s="46">
        <v>0.25600000000000001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0.8706096649169921</v>
      </c>
    </row>
    <row r="11" spans="1:3" ht="15" customHeight="1" x14ac:dyDescent="0.25">
      <c r="B11" s="7" t="s">
        <v>22</v>
      </c>
      <c r="C11" s="46">
        <v>0.94599999999999995</v>
      </c>
    </row>
    <row r="12" spans="1:3" ht="15" customHeight="1" x14ac:dyDescent="0.25">
      <c r="B12" s="7" t="s">
        <v>23</v>
      </c>
      <c r="C12" s="46">
        <v>0.59699999999999998</v>
      </c>
    </row>
    <row r="13" spans="1:3" ht="15" customHeight="1" x14ac:dyDescent="0.25">
      <c r="B13" s="7" t="s">
        <v>24</v>
      </c>
      <c r="C13" s="46">
        <v>0.379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9.9700000000000011E-2</v>
      </c>
    </row>
    <row r="24" spans="1:3" ht="15" customHeight="1" x14ac:dyDescent="0.25">
      <c r="B24" s="12" t="s">
        <v>33</v>
      </c>
      <c r="C24" s="47">
        <v>0.55500000000000005</v>
      </c>
    </row>
    <row r="25" spans="1:3" ht="15" customHeight="1" x14ac:dyDescent="0.25">
      <c r="B25" s="12" t="s">
        <v>34</v>
      </c>
      <c r="C25" s="47">
        <v>0.30480000000000002</v>
      </c>
    </row>
    <row r="26" spans="1:3" ht="15" customHeight="1" x14ac:dyDescent="0.25">
      <c r="B26" s="12" t="s">
        <v>35</v>
      </c>
      <c r="C26" s="47">
        <v>4.0500000000000001E-2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12.301032837272601</v>
      </c>
    </row>
    <row r="38" spans="1:5" ht="15" customHeight="1" x14ac:dyDescent="0.25">
      <c r="B38" s="28" t="s">
        <v>45</v>
      </c>
      <c r="C38" s="117">
        <v>16.361929983581401</v>
      </c>
      <c r="D38" s="9"/>
      <c r="E38" s="10"/>
    </row>
    <row r="39" spans="1:5" ht="15" customHeight="1" x14ac:dyDescent="0.25">
      <c r="B39" s="28" t="s">
        <v>46</v>
      </c>
      <c r="C39" s="117">
        <v>18.311708848745699</v>
      </c>
      <c r="D39" s="9"/>
      <c r="E39" s="9"/>
    </row>
    <row r="40" spans="1:5" ht="15" customHeight="1" x14ac:dyDescent="0.25">
      <c r="B40" s="28" t="s">
        <v>47</v>
      </c>
      <c r="C40" s="117">
        <v>60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6.8350214669999998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2.3189399999999999E-2</v>
      </c>
      <c r="D45" s="9"/>
    </row>
    <row r="46" spans="1:5" ht="15.75" customHeight="1" x14ac:dyDescent="0.25">
      <c r="B46" s="28" t="s">
        <v>52</v>
      </c>
      <c r="C46" s="47">
        <v>8.1205899999999998E-2</v>
      </c>
      <c r="D46" s="9"/>
    </row>
    <row r="47" spans="1:5" ht="15.75" customHeight="1" x14ac:dyDescent="0.25">
      <c r="B47" s="28" t="s">
        <v>53</v>
      </c>
      <c r="C47" s="47">
        <v>0.12579499999999999</v>
      </c>
      <c r="D47" s="9"/>
      <c r="E47" s="10"/>
    </row>
    <row r="48" spans="1:5" ht="15" customHeight="1" x14ac:dyDescent="0.25">
      <c r="B48" s="28" t="s">
        <v>54</v>
      </c>
      <c r="C48" s="48">
        <v>0.76980970000000004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0.52412838358171787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5.5305958000000004</v>
      </c>
    </row>
    <row r="63" spans="1:4" ht="15.75" customHeight="1" x14ac:dyDescent="0.25">
      <c r="A63" s="39"/>
    </row>
  </sheetData>
  <sheetProtection algorithmName="SHA-512" hashValue="bR5dwICls3s+dCUnig/BzYlGsKZ9lswqYF1W3i9aaU2cgOwdga6TXnYo+C4VoswUcht9xhsXEfO7q0oHYi5Zgw==" saltValue="SqTUP5NsYlreFh/d+j1a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0.22639899577035499</v>
      </c>
      <c r="C2" s="115">
        <v>0.95</v>
      </c>
      <c r="D2" s="116">
        <v>38.470301788640938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42.533821775887482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107.7603082099896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3.1061362813373239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13.55153367590807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13.55153367590807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13.55153367590807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13.55153367590807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13.55153367590807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13.55153367590807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0.29077641375814661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0.59765410000000008</v>
      </c>
      <c r="C18" s="115">
        <v>0.95</v>
      </c>
      <c r="D18" s="116">
        <v>2.5765543589847759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0.59765410000000008</v>
      </c>
      <c r="C19" s="115">
        <v>0.95</v>
      </c>
      <c r="D19" s="116">
        <v>2.5765543589847759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0.99578329999999993</v>
      </c>
      <c r="C21" s="115">
        <v>0.95</v>
      </c>
      <c r="D21" s="116">
        <v>29.985420494092399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23.13145465735499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4.4684305312370904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0.74516465863433001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2.3195460438728301E-2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19.554423814166139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0.21817230000000001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0.50900000000000001</v>
      </c>
      <c r="C29" s="115">
        <v>0.95</v>
      </c>
      <c r="D29" s="116">
        <v>69.007299698442466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0.90872808870784549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0.57448447746283704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1.4631854953882599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z+xO27GXVdegq4QKJ0bflAyoMrpsDLv1dXPeSsNcJZAS3TRNytZKq6tgNF0TyWzLtDchcg0hYwV3fMYdlKd5g==" saltValue="GSeT1vB3H2wLbWI3LQzC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KgfoDvz75ao38ZMoRljiuvOoqdueVnKH/SdSgxn1mg9QZINCE+PGOvaaRgIyfYLzI6YMx4quCkHGv6GkhJLPlQ==" saltValue="mXguasfiI7ay5kkSFxTZ/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GQWzQqgbte9dPMXIC23GppOpe/jsaHdbqJkExi0HhgQKeZLUYgfUfDzqEG+IyXqTjyRDCgS9oFNzqyr8g9aesQ==" saltValue="CWVVmzEr15wgB3t5OEtd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5">
      <c r="A4" s="4" t="s">
        <v>208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sheetProtection algorithmName="SHA-512" hashValue="7GiArZCSG7IMLtPfskg9U0QLBBvgwap9twb4lgfUurJXwnt2c35WuyOKtetcE0CeFCE2ZpM4Gnm9rL9/RSw9hw==" saltValue="Cuf38LX7/54pG0iI7gZP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0.59699999999999998</v>
      </c>
      <c r="E10" s="65">
        <f>IF(ISBLANK(comm_deliv), frac_children_health_facility,1)</f>
        <v>0.59699999999999998</v>
      </c>
      <c r="F10" s="65">
        <f>IF(ISBLANK(comm_deliv), frac_children_health_facility,1)</f>
        <v>0.59699999999999998</v>
      </c>
      <c r="G10" s="65">
        <f>IF(ISBLANK(comm_deliv), frac_children_health_facility,1)</f>
        <v>0.59699999999999998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0.94599999999999995</v>
      </c>
      <c r="I18" s="65">
        <f>frac_PW_health_facility</f>
        <v>0.94599999999999995</v>
      </c>
      <c r="J18" s="65">
        <f>frac_PW_health_facility</f>
        <v>0.94599999999999995</v>
      </c>
      <c r="K18" s="65">
        <f>frac_PW_health_facility</f>
        <v>0.94599999999999995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0.379</v>
      </c>
      <c r="M24" s="65">
        <f>famplan_unmet_need</f>
        <v>0.379</v>
      </c>
      <c r="N24" s="65">
        <f>famplan_unmet_need</f>
        <v>0.379</v>
      </c>
      <c r="O24" s="65">
        <f>famplan_unmet_need</f>
        <v>0.379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7.0357288604736376E-2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3.0153123687744157E-2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2.8879922790527361E-2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0.8706096649169921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KBZmmxHQHIdL3Ut/9UY/s/vO5bmM1Em8b7Y57pGSfoJQihAuI2+81dqzRyhI6XcJivcSGHi8HPVtN+aZai/euA==" saltValue="3Ti53YnLBO0mSdPpZajb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LiOTdN05RaMNdSB87N2fnwtWRKuRaz2FCPB1VyxnWtgQ9HthYNCN2HxGsI4lBxBk0x/KavtRyB2nO9RiLzGlQ==" saltValue="+MNJeuNmgpdttbnjrxbz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T6jszdYBUq4kAwrCdEewft/05ZN5JCEzl+4DyuVbHm4P5GGnax80NqnnhqLXVeSEd4Wlg4h12kofRBerXu1vdw==" saltValue="ooWmLanvphnevBmx0ge4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p2ApZC0E4tByrfv0u8xGHA0Jcl/Hk6S/GsbTRDRV6Hti4KA7i6oU0FnX7hVoV7rxXqaKpEMW6Nnat5Rfgg6Kw==" saltValue="DJSgWlOyIn7T1FL63J0Z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hlHzOANn/HdsFQkmaI/f4zO8FxUvMRmgIzeKbdO7JwjQTptuMcD4V3xTppOu/+ByYfoioGBkuONrAt8GinMvpQ==" saltValue="1d0aIEoXG+DeLlqRDLuO1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u5Bgy8vvLwQ89NDynCZNF45ATqW9HHpnsKiOsYpC1I0s8E8h1VhYvGh1HKefnn8xv/K8imbjKv68BeD4XkNLw==" saltValue="k36fv66ttgLCmOETnhN2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142093.02239999999</v>
      </c>
      <c r="C2" s="53">
        <v>240000</v>
      </c>
      <c r="D2" s="53">
        <v>506000</v>
      </c>
      <c r="E2" s="53">
        <v>525000</v>
      </c>
      <c r="F2" s="53">
        <v>345000</v>
      </c>
      <c r="G2" s="14">
        <f t="shared" ref="G2:G11" si="0">C2+D2+E2+F2</f>
        <v>1616000</v>
      </c>
      <c r="H2" s="14">
        <f t="shared" ref="H2:H11" si="1">(B2 + stillbirth*B2/(1000-stillbirth))/(1-abortion)</f>
        <v>149969.51276366346</v>
      </c>
      <c r="I2" s="14">
        <f t="shared" ref="I2:I11" si="2">G2-H2</f>
        <v>1466030.4872363366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140133.40779999999</v>
      </c>
      <c r="C3" s="53">
        <v>249000</v>
      </c>
      <c r="D3" s="53">
        <v>491000</v>
      </c>
      <c r="E3" s="53">
        <v>539000</v>
      </c>
      <c r="F3" s="53">
        <v>350000</v>
      </c>
      <c r="G3" s="14">
        <f t="shared" si="0"/>
        <v>1629000</v>
      </c>
      <c r="H3" s="14">
        <f t="shared" si="1"/>
        <v>147901.27294581186</v>
      </c>
      <c r="I3" s="14">
        <f t="shared" si="2"/>
        <v>1481098.727054188</v>
      </c>
    </row>
    <row r="4" spans="1:9" ht="15.75" customHeight="1" x14ac:dyDescent="0.25">
      <c r="A4" s="7">
        <f t="shared" si="3"/>
        <v>2023</v>
      </c>
      <c r="B4" s="52">
        <v>138043.28039999999</v>
      </c>
      <c r="C4" s="53">
        <v>262000</v>
      </c>
      <c r="D4" s="53">
        <v>477000</v>
      </c>
      <c r="E4" s="53">
        <v>549000</v>
      </c>
      <c r="F4" s="53">
        <v>356000</v>
      </c>
      <c r="G4" s="14">
        <f t="shared" si="0"/>
        <v>1644000</v>
      </c>
      <c r="H4" s="14">
        <f t="shared" si="1"/>
        <v>145695.28575166527</v>
      </c>
      <c r="I4" s="14">
        <f t="shared" si="2"/>
        <v>1498304.7142483348</v>
      </c>
    </row>
    <row r="5" spans="1:9" ht="15.75" customHeight="1" x14ac:dyDescent="0.25">
      <c r="A5" s="7">
        <f t="shared" si="3"/>
        <v>2024</v>
      </c>
      <c r="B5" s="52">
        <v>135805.9472</v>
      </c>
      <c r="C5" s="53">
        <v>277000</v>
      </c>
      <c r="D5" s="53">
        <v>466000</v>
      </c>
      <c r="E5" s="53">
        <v>554000</v>
      </c>
      <c r="F5" s="53">
        <v>366000</v>
      </c>
      <c r="G5" s="14">
        <f t="shared" si="0"/>
        <v>1663000</v>
      </c>
      <c r="H5" s="14">
        <f t="shared" si="1"/>
        <v>143333.93285602887</v>
      </c>
      <c r="I5" s="14">
        <f t="shared" si="2"/>
        <v>1519666.0671439711</v>
      </c>
    </row>
    <row r="6" spans="1:9" ht="15.75" customHeight="1" x14ac:dyDescent="0.25">
      <c r="A6" s="7">
        <f t="shared" si="3"/>
        <v>2025</v>
      </c>
      <c r="B6" s="52">
        <v>133445.916</v>
      </c>
      <c r="C6" s="53">
        <v>293000</v>
      </c>
      <c r="D6" s="53">
        <v>459000</v>
      </c>
      <c r="E6" s="53">
        <v>554000</v>
      </c>
      <c r="F6" s="53">
        <v>380000</v>
      </c>
      <c r="G6" s="14">
        <f t="shared" si="0"/>
        <v>1686000</v>
      </c>
      <c r="H6" s="14">
        <f t="shared" si="1"/>
        <v>140843.08057353817</v>
      </c>
      <c r="I6" s="14">
        <f t="shared" si="2"/>
        <v>1545156.9194264619</v>
      </c>
    </row>
    <row r="7" spans="1:9" ht="15.75" customHeight="1" x14ac:dyDescent="0.25">
      <c r="A7" s="7">
        <f t="shared" si="3"/>
        <v>2026</v>
      </c>
      <c r="B7" s="52">
        <v>132981.64000000001</v>
      </c>
      <c r="C7" s="53">
        <v>309000</v>
      </c>
      <c r="D7" s="53">
        <v>458000</v>
      </c>
      <c r="E7" s="53">
        <v>547000</v>
      </c>
      <c r="F7" s="53">
        <v>398000</v>
      </c>
      <c r="G7" s="14">
        <f t="shared" si="0"/>
        <v>1712000</v>
      </c>
      <c r="H7" s="14">
        <f t="shared" si="1"/>
        <v>140353.06885915677</v>
      </c>
      <c r="I7" s="14">
        <f t="shared" si="2"/>
        <v>1571646.9311408433</v>
      </c>
    </row>
    <row r="8" spans="1:9" ht="15.75" customHeight="1" x14ac:dyDescent="0.25">
      <c r="A8" s="7">
        <f t="shared" si="3"/>
        <v>2027</v>
      </c>
      <c r="B8" s="52">
        <v>132422.6</v>
      </c>
      <c r="C8" s="53">
        <v>326000</v>
      </c>
      <c r="D8" s="53">
        <v>460000</v>
      </c>
      <c r="E8" s="53">
        <v>537000</v>
      </c>
      <c r="F8" s="53">
        <v>419000</v>
      </c>
      <c r="G8" s="14">
        <f t="shared" si="0"/>
        <v>1742000</v>
      </c>
      <c r="H8" s="14">
        <f t="shared" si="1"/>
        <v>139763.04019343251</v>
      </c>
      <c r="I8" s="14">
        <f t="shared" si="2"/>
        <v>1602236.9598065675</v>
      </c>
    </row>
    <row r="9" spans="1:9" ht="15.75" customHeight="1" x14ac:dyDescent="0.25">
      <c r="A9" s="7">
        <f t="shared" si="3"/>
        <v>2028</v>
      </c>
      <c r="B9" s="52">
        <v>131827.24799999999</v>
      </c>
      <c r="C9" s="53">
        <v>342000</v>
      </c>
      <c r="D9" s="53">
        <v>467000</v>
      </c>
      <c r="E9" s="53">
        <v>522000</v>
      </c>
      <c r="F9" s="53">
        <v>444000</v>
      </c>
      <c r="G9" s="14">
        <f t="shared" si="0"/>
        <v>1775000</v>
      </c>
      <c r="H9" s="14">
        <f t="shared" si="1"/>
        <v>139134.68668349355</v>
      </c>
      <c r="I9" s="14">
        <f t="shared" si="2"/>
        <v>1635865.3133165063</v>
      </c>
    </row>
    <row r="10" spans="1:9" ht="15.75" customHeight="1" x14ac:dyDescent="0.25">
      <c r="A10" s="7">
        <f t="shared" si="3"/>
        <v>2029</v>
      </c>
      <c r="B10" s="52">
        <v>131140.33600000001</v>
      </c>
      <c r="C10" s="53">
        <v>355000</v>
      </c>
      <c r="D10" s="53">
        <v>479000</v>
      </c>
      <c r="E10" s="53">
        <v>505000</v>
      </c>
      <c r="F10" s="53">
        <v>466000</v>
      </c>
      <c r="G10" s="14">
        <f t="shared" si="0"/>
        <v>1805000</v>
      </c>
      <c r="H10" s="14">
        <f t="shared" si="1"/>
        <v>138409.69782611309</v>
      </c>
      <c r="I10" s="14">
        <f t="shared" si="2"/>
        <v>1666590.3021738869</v>
      </c>
    </row>
    <row r="11" spans="1:9" ht="15.75" customHeight="1" x14ac:dyDescent="0.25">
      <c r="A11" s="7">
        <f t="shared" si="3"/>
        <v>2030</v>
      </c>
      <c r="B11" s="52">
        <v>130418.71400000001</v>
      </c>
      <c r="C11" s="53">
        <v>364000</v>
      </c>
      <c r="D11" s="53">
        <v>495000</v>
      </c>
      <c r="E11" s="53">
        <v>489000</v>
      </c>
      <c r="F11" s="53">
        <v>486000</v>
      </c>
      <c r="G11" s="14">
        <f t="shared" si="0"/>
        <v>1834000</v>
      </c>
      <c r="H11" s="14">
        <f t="shared" si="1"/>
        <v>137648.07492646857</v>
      </c>
      <c r="I11" s="14">
        <f t="shared" si="2"/>
        <v>1696351.9250735315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CUAXiIrDJ0EO1T5gE0vrF6KxIvX5Dm6BQI58srwUw3utlLiDdpCRJchbc8Q0K6sQMqc6q54Q7Cy6rffIFA/kLQ==" saltValue="Hz7ro1uBie8aOtBvTyWCx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KHKCH8aXAL/sugxxXkAPVFBwK5INa0TrxQtT7vfjEUGavqOTA22bcaHVKl8EifB42CcpqrF862Kl2LswRULIg==" saltValue="/u6KyU+qeWBV7Claj2SKJ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Ml+/jOfrA617WaI+jRp8QXYL60/x3+RGp9N5bHHtZzT4wZGxHmDY21u5Q7ssea3ic5aJIWPK9kJ0Fx6x9h/rQ==" saltValue="ZzwROV/iK3Whi63GtW/P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rc+PPsmlCrMrqSF8p7uf1nE+3R+4Fu1BaJNY/+yXzc0pRs8tE6ao36nQ5l+cdmcx0nRTqLxtHfWq5rhzUWppw==" saltValue="Ywpee9TJpfW5+dpoIRNN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Pgc8iAp4J/hG6pa+/FX8Dv8OTV1xQlGlA66V/JA9ph8l9MejNPV1qF2bMOXCCaCwicPt3Yh8gcZieyE+VjuMw==" saltValue="wrxRtZ1X99u+YbTTV0Yp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mVCG/x/BglDe63B8wLUR5MRfYNywWOEXlV5XYRCl8FhhYyURZRDvyB+PjByK07Se/XkvipUbpsHDTXldURS8w==" saltValue="Ay2ahoignITSim3vCagJ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KfT2xFx79KOfShcRe2aE1uP/sRZEqM3u4x6s6PzR5bT6EuwQ9p8vByhWSClyimz9AOgYFL6CEBUzvLJ4tPw2Q==" saltValue="w0vdDgOH4C1V1AIMU/qg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QkinAWJvlQck8xo0KrQDgBUkBguv2LBIOeSPyjU7sJNnPK1aaYBwfqd7H0bRHrawkITXBd+HNQe8EVKOdbNFYw==" saltValue="RLGYIeDcEv0XB7rbEeOQ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3FdQaOry9nuTQZTDRNlNGjC+KAktMWYpql+87IOlzJ/zyo6zWA8eAmoEZUuiP+IcwBy9STqjBuvKFjvVH6hjdg==" saltValue="IdEVtAvuhRM7/GjKtBaj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rrjcdl3wDoXJ+94MLTq7vi4OXsHvvbX1O1lnGjOJ5NsmWCUBPzGA3BjsLGGNM4MmWfrk1eacjX7nQwLv/qTwQ==" saltValue="EWeBjr5QCTNgKqiEKWhC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7.663297009602181E-2</v>
      </c>
    </row>
    <row r="5" spans="1:8" ht="15.75" customHeight="1" x14ac:dyDescent="0.25">
      <c r="B5" s="16" t="s">
        <v>80</v>
      </c>
      <c r="C5" s="54">
        <v>3.8092956289079848E-2</v>
      </c>
    </row>
    <row r="6" spans="1:8" ht="15.75" customHeight="1" x14ac:dyDescent="0.25">
      <c r="B6" s="16" t="s">
        <v>81</v>
      </c>
      <c r="C6" s="54">
        <v>0.25007799537184888</v>
      </c>
    </row>
    <row r="7" spans="1:8" ht="15.75" customHeight="1" x14ac:dyDescent="0.25">
      <c r="B7" s="16" t="s">
        <v>82</v>
      </c>
      <c r="C7" s="54">
        <v>0.47414589933038431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0.14158262098607469</v>
      </c>
    </row>
    <row r="10" spans="1:8" ht="15.75" customHeight="1" x14ac:dyDescent="0.25">
      <c r="B10" s="16" t="s">
        <v>85</v>
      </c>
      <c r="C10" s="54">
        <v>1.9467557926590381E-2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5">
      <c r="B15" s="16" t="s">
        <v>88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5">
      <c r="B16" s="16" t="s">
        <v>89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5">
      <c r="B17" s="16" t="s">
        <v>90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5">
      <c r="B20" s="16" t="s">
        <v>93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5">
      <c r="B21" s="16" t="s">
        <v>94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5">
      <c r="B22" s="16" t="s">
        <v>95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8.6999999999999994E-2</v>
      </c>
    </row>
    <row r="27" spans="1:8" ht="15.75" customHeight="1" x14ac:dyDescent="0.25">
      <c r="B27" s="16" t="s">
        <v>102</v>
      </c>
      <c r="C27" s="54">
        <v>5.4699999999999999E-2</v>
      </c>
    </row>
    <row r="28" spans="1:8" ht="15.75" customHeight="1" x14ac:dyDescent="0.25">
      <c r="B28" s="16" t="s">
        <v>103</v>
      </c>
      <c r="C28" s="54">
        <v>7.8E-2</v>
      </c>
    </row>
    <row r="29" spans="1:8" ht="15.75" customHeight="1" x14ac:dyDescent="0.25">
      <c r="B29" s="16" t="s">
        <v>104</v>
      </c>
      <c r="C29" s="54">
        <v>0.253</v>
      </c>
    </row>
    <row r="30" spans="1:8" ht="15.75" customHeight="1" x14ac:dyDescent="0.25">
      <c r="B30" s="16" t="s">
        <v>2</v>
      </c>
      <c r="C30" s="54">
        <v>6.4199999999999993E-2</v>
      </c>
    </row>
    <row r="31" spans="1:8" ht="15.75" customHeight="1" x14ac:dyDescent="0.25">
      <c r="B31" s="16" t="s">
        <v>105</v>
      </c>
      <c r="C31" s="54">
        <v>3.85E-2</v>
      </c>
    </row>
    <row r="32" spans="1:8" ht="15.75" customHeight="1" x14ac:dyDescent="0.25">
      <c r="B32" s="16" t="s">
        <v>106</v>
      </c>
      <c r="C32" s="54">
        <v>7.8799999999999995E-2</v>
      </c>
    </row>
    <row r="33" spans="2:3" ht="15.75" customHeight="1" x14ac:dyDescent="0.25">
      <c r="B33" s="16" t="s">
        <v>107</v>
      </c>
      <c r="C33" s="54">
        <v>6.8900000000000003E-2</v>
      </c>
    </row>
    <row r="34" spans="2:3" ht="15.75" customHeight="1" x14ac:dyDescent="0.25">
      <c r="B34" s="16" t="s">
        <v>108</v>
      </c>
      <c r="C34" s="54">
        <v>0.27690000000223519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4g+c7dDB+rGfaVimMnS27WvawxIbtgsmoCMpvJiSm+XXs1OxGlnzZyTjt2HhirnD3RGL3jgdYU20aRfEFC50uQ==" saltValue="tPStg5seglcWq0YX/l9d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5">
      <c r="B3" s="7" t="s">
        <v>113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5">
      <c r="B4" s="7" t="s">
        <v>114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5">
      <c r="B5" s="7" t="s">
        <v>115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5">
      <c r="B9" s="7" t="s">
        <v>118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5">
      <c r="B10" s="7" t="s">
        <v>119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5">
      <c r="B11" s="7" t="s">
        <v>120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0.66876521474999995</v>
      </c>
      <c r="D14" s="57">
        <v>0.63119051921299996</v>
      </c>
      <c r="E14" s="57">
        <v>0.63119051921299996</v>
      </c>
      <c r="F14" s="57">
        <v>0.45397782957600002</v>
      </c>
      <c r="G14" s="57">
        <v>0.45397782957600002</v>
      </c>
      <c r="H14" s="58">
        <v>0.43799999999999989</v>
      </c>
      <c r="I14" s="58">
        <v>0.37048295454545449</v>
      </c>
      <c r="J14" s="58">
        <v>0.41128977272727257</v>
      </c>
      <c r="K14" s="58">
        <v>0.40699431818181808</v>
      </c>
      <c r="L14" s="58">
        <v>0.42623261750000002</v>
      </c>
      <c r="M14" s="58">
        <v>0.36297740893699998</v>
      </c>
      <c r="N14" s="58">
        <v>0.34602747633199998</v>
      </c>
      <c r="O14" s="58">
        <v>0.32089156042599998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0.3505188310025979</v>
      </c>
      <c r="D15" s="55">
        <f t="shared" si="0"/>
        <v>0.33082486656721488</v>
      </c>
      <c r="E15" s="55">
        <f t="shared" si="0"/>
        <v>0.33082486656721488</v>
      </c>
      <c r="F15" s="55">
        <f t="shared" si="0"/>
        <v>0.2379426659976055</v>
      </c>
      <c r="G15" s="55">
        <f t="shared" si="0"/>
        <v>0.2379426659976055</v>
      </c>
      <c r="H15" s="55">
        <f t="shared" si="0"/>
        <v>0.22956823200879237</v>
      </c>
      <c r="I15" s="55">
        <f t="shared" si="0"/>
        <v>0.19418063211048811</v>
      </c>
      <c r="J15" s="55">
        <f t="shared" si="0"/>
        <v>0.21556864376323748</v>
      </c>
      <c r="K15" s="55">
        <f t="shared" si="0"/>
        <v>0.21331727411557969</v>
      </c>
      <c r="L15" s="55">
        <f t="shared" si="0"/>
        <v>0.22340061284007964</v>
      </c>
      <c r="M15" s="55">
        <f t="shared" si="0"/>
        <v>0.19024676262283</v>
      </c>
      <c r="N15" s="55">
        <f t="shared" si="0"/>
        <v>0.1813628218447523</v>
      </c>
      <c r="O15" s="55">
        <f t="shared" si="0"/>
        <v>0.1681883748710945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7QZOGT+WK0lDOeK0x6MWtz2qbqcEWbo9pCsKOmHq6dIu0sWLDkU1piNIPPlFhl9BxofpdrsqV+8tUzT4avEw9g==" saltValue="QWCYXbBwtjRJu1Uw4ITP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5">
      <c r="B5" s="98" t="s">
        <v>132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tMw0401gHNfxOcjBJPbK5oEtEiLETZ9MbdDh5WGCLBojgXSc7nbaH5R7p5TEx60/V3iYAjehhfw9FlsoqyLwcQ==" saltValue="VRhTbPylxX1mWJqJqazL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6besiTXZtFwzw7JZdgufUKnv8HwABxz4WcDM/IuZnN2ZN8lnQJdbS86GjqbPH/7HHRh9FLwpFVA80h+DubfEQ==" saltValue="Q6h2yBUlVaMdCBe05sgT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b+D5h6ENDHL41zVi+bd33j7HVpxKA/ccsTjFQ7b9cSn2IaLXdkj4obD+pJlSyPt82yQ/TCRYstXe9gaD7zITqw==" saltValue="3IPMufajnNYEQUQhpSpnY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JE+MaXnedPhXiU+v/XaB1QFRWxQdzyWZ59Vphu4zl/K4UpKcm4mKDUkJOGyb3sNascGaE58x+FT6ak3FsohE9g==" saltValue="hzcxkfLxeQZklPzKmlU1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ZLb8qjo2nf7pjv9QZdR22tH4zshdzMpvk0DJULmC7/bNf1tV91xt7DRBlQX3xrp+oXWextH8yE/ITKN4bYx2g==" saltValue="lewcsm8E49xNvIE7W8jv+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2022-02-01T04:16:18Z</dcterms:modified>
</cp:coreProperties>
</file>