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E889696-F0D9-4A77-844E-060624238E8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29" i="2"/>
  <c r="A25" i="2"/>
  <c r="A24" i="2"/>
  <c r="A23" i="2"/>
  <c r="A14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6" i="2" s="1"/>
  <c r="C33" i="1"/>
  <c r="C20" i="1"/>
  <c r="I5" i="2" l="1"/>
  <c r="A15" i="2"/>
  <c r="A17" i="2"/>
  <c r="A31" i="2"/>
  <c r="A3" i="2"/>
  <c r="A21" i="2"/>
  <c r="A32" i="2"/>
  <c r="A16" i="2"/>
  <c r="A30" i="2"/>
  <c r="I3" i="2"/>
  <c r="I7" i="2"/>
  <c r="I11" i="2"/>
  <c r="A22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<sst xmlns="http://schemas.openxmlformats.org/spreadsheetml/2006/main" count="2092" uniqueCount="337">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</sst>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25245.459716796911</v>
      </c>
    </row>
    <row r="8" spans="1:3" ht="15" customHeight="1" x14ac:dyDescent="0.25">
      <c r="B8" s="7" t="s">
        <v>19</v>
      </c>
      <c r="C8" s="46">
        <v>0.20300000000000001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0.81079986572265594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0.77800000000000002</v>
      </c>
    </row>
    <row r="13" spans="1:3" ht="15" customHeight="1" x14ac:dyDescent="0.25">
      <c r="B13" s="7" t="s">
        <v>24</v>
      </c>
      <c r="C13" s="46">
        <v>0.60599999999999998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3.4700000000000002E-2</v>
      </c>
    </row>
    <row r="24" spans="1:3" ht="15" customHeight="1" x14ac:dyDescent="0.25">
      <c r="B24" s="12" t="s">
        <v>33</v>
      </c>
      <c r="C24" s="47">
        <v>0.47039999999999998</v>
      </c>
    </row>
    <row r="25" spans="1:3" ht="15" customHeight="1" x14ac:dyDescent="0.25">
      <c r="B25" s="12" t="s">
        <v>34</v>
      </c>
      <c r="C25" s="47">
        <v>0.44009999999999999</v>
      </c>
    </row>
    <row r="26" spans="1:3" ht="15" customHeight="1" x14ac:dyDescent="0.25">
      <c r="B26" s="12" t="s">
        <v>35</v>
      </c>
      <c r="C26" s="47">
        <v>5.4799999999999988E-2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8.2189807963599897</v>
      </c>
    </row>
    <row r="38" spans="1:5" ht="15" customHeight="1" x14ac:dyDescent="0.25">
      <c r="B38" s="28" t="s">
        <v>45</v>
      </c>
      <c r="C38" s="117">
        <v>12.918344055068999</v>
      </c>
      <c r="D38" s="9"/>
      <c r="E38" s="10"/>
    </row>
    <row r="39" spans="1:5" ht="15" customHeight="1" x14ac:dyDescent="0.25">
      <c r="B39" s="28" t="s">
        <v>46</v>
      </c>
      <c r="C39" s="117">
        <v>15.0113436667613</v>
      </c>
      <c r="D39" s="9"/>
      <c r="E39" s="9"/>
    </row>
    <row r="40" spans="1:5" ht="15" customHeight="1" x14ac:dyDescent="0.25">
      <c r="B40" s="28" t="s">
        <v>47</v>
      </c>
      <c r="C40" s="117">
        <v>43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8.7540649100000003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9.9094000000000005E-3</v>
      </c>
      <c r="D45" s="9"/>
    </row>
    <row r="46" spans="1:5" ht="15.75" customHeight="1" x14ac:dyDescent="0.25">
      <c r="B46" s="28" t="s">
        <v>52</v>
      </c>
      <c r="C46" s="47">
        <v>4.476281E-2</v>
      </c>
      <c r="D46" s="9"/>
    </row>
    <row r="47" spans="1:5" ht="15.75" customHeight="1" x14ac:dyDescent="0.25">
      <c r="B47" s="28" t="s">
        <v>53</v>
      </c>
      <c r="C47" s="47">
        <v>2.4600799999999999E-2</v>
      </c>
      <c r="D47" s="9"/>
      <c r="E47" s="10"/>
    </row>
    <row r="48" spans="1:5" ht="15" customHeight="1" x14ac:dyDescent="0.25">
      <c r="B48" s="28" t="s">
        <v>54</v>
      </c>
      <c r="C48" s="48">
        <v>0.92072699000000002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0.6125519184310998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3Ucmh9K7tbz+ErRIHv0mDuEnm8O0+zGK9q+w4sTjfsRYlPUni0UZXcAuP9Teptani8kYzlpMNSJQ3IC5IIgK7A==" saltValue="aSMFiXfqH0yUF6mWJzDU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0.14028077119999999</v>
      </c>
      <c r="C2" s="115">
        <v>0.95</v>
      </c>
      <c r="D2" s="116">
        <v>57.302229105544832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39.863831220809203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403.00131444088152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1.0977307885533421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12.99613066460511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12.99613066460511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12.99613066460511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12.99613066460511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12.99613066460511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12.99613066460511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0.70289646450045573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9.2940558205318631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9.2940558205318631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0.80500000000000005</v>
      </c>
      <c r="C21" s="115">
        <v>0.95</v>
      </c>
      <c r="D21" s="116">
        <v>17.806239734868129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22.41875682582225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4.2693071752319298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0.60239768049999998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3.4000000000000002E-2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18.370182834175559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111.9883457710268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1.255919796850113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1.507574989137179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5.6275122920448464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sIcz7BOfybNKN6kRg0tUiW2lQbynkD5EvJF3ASYK8nzMPSqDSF3VVsYPz7NyvVhVTDf3ZJhR40O5BQXI7bK9Q==" saltValue="yJfl0Cr5Aask/sQW4RDF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htU3DhrepMpnwRLzxDPCz3wAHhvlb6vtqXmj+glyXvvWNzu8XV54eef78T2YfS1Gtijn9gSlVu44eOnem+9IMw==" saltValue="BAJ/iMEPJW9HR0ggPDis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jK1MnoIvenvXTUg8uWF5vWkaELQy630dE2s7VKy1yjkX8IbueemhBuZyZAZwuqdOvMbxyvKgQoLTV999Pxz7nA==" saltValue="NCDCaRR/FtY31H64je/p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kjmuLqejj4Pc9A6I+Ka9HR2wtfJnYze2sU6vlgkvLybznUNQGzM8/OcCopYL/mIgHMefvoIVUNNDgKrS0xowxg==" saltValue="JDW4+VHISKecZFex2F6f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0.20300000000000001</v>
      </c>
      <c r="E2" s="65">
        <f>food_insecure</f>
        <v>0.20300000000000001</v>
      </c>
      <c r="F2" s="65">
        <f>food_insecure</f>
        <v>0.20300000000000001</v>
      </c>
      <c r="G2" s="65">
        <f>food_insecure</f>
        <v>0.20300000000000001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0.20300000000000001</v>
      </c>
      <c r="F5" s="65">
        <f>food_insecure</f>
        <v>0.20300000000000001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0.20300000000000001</v>
      </c>
      <c r="F8" s="65">
        <f>food_insecure</f>
        <v>0.20300000000000001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0.20300000000000001</v>
      </c>
      <c r="F9" s="65">
        <f>food_insecure</f>
        <v>0.20300000000000001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0.77800000000000002</v>
      </c>
      <c r="E10" s="65">
        <f>IF(ISBLANK(comm_deliv), frac_children_health_facility,1)</f>
        <v>0.77800000000000002</v>
      </c>
      <c r="F10" s="65">
        <f>IF(ISBLANK(comm_deliv), frac_children_health_facility,1)</f>
        <v>0.77800000000000002</v>
      </c>
      <c r="G10" s="65">
        <f>IF(ISBLANK(comm_deliv), frac_children_health_facility,1)</f>
        <v>0.77800000000000002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0.20300000000000001</v>
      </c>
      <c r="I15" s="65">
        <f>food_insecure</f>
        <v>0.20300000000000001</v>
      </c>
      <c r="J15" s="65">
        <f>food_insecure</f>
        <v>0.20300000000000001</v>
      </c>
      <c r="K15" s="65">
        <f>food_insecure</f>
        <v>0.20300000000000001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0.60599999999999998</v>
      </c>
      <c r="M24" s="65">
        <f>famplan_unmet_need</f>
        <v>0.60599999999999998</v>
      </c>
      <c r="N24" s="65">
        <f>famplan_unmet_need</f>
        <v>0.60599999999999998</v>
      </c>
      <c r="O24" s="65">
        <f>famplan_unmet_need</f>
        <v>0.60599999999999998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0.10077366752014175</v>
      </c>
      <c r="M25" s="65">
        <f>(1-food_insecure)*(0.49)+food_insecure*(0.7)</f>
        <v>0.53262999999999994</v>
      </c>
      <c r="N25" s="65">
        <f>(1-food_insecure)*(0.49)+food_insecure*(0.7)</f>
        <v>0.53262999999999994</v>
      </c>
      <c r="O25" s="65">
        <f>(1-food_insecure)*(0.49)+food_insecure*(0.7)</f>
        <v>0.53262999999999994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4.3188714651489324E-2</v>
      </c>
      <c r="M26" s="65">
        <f>(1-food_insecure)*(0.21)+food_insecure*(0.3)</f>
        <v>0.22827</v>
      </c>
      <c r="N26" s="65">
        <f>(1-food_insecure)*(0.21)+food_insecure*(0.3)</f>
        <v>0.22827</v>
      </c>
      <c r="O26" s="65">
        <f>(1-food_insecure)*(0.21)+food_insecure*(0.3)</f>
        <v>0.22827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4.5237752105712958E-2</v>
      </c>
      <c r="M27" s="65">
        <f>(1-food_insecure)*(0.3)</f>
        <v>0.23909999999999998</v>
      </c>
      <c r="N27" s="65">
        <f>(1-food_insecure)*(0.3)</f>
        <v>0.23909999999999998</v>
      </c>
      <c r="O27" s="65">
        <f>(1-food_insecure)*(0.3)</f>
        <v>0.23909999999999998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0.81079986572265583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AanEJ2VbtlSUDhfhaxCgnO6J8IOqR4mxFo1EViUzR2raKUZ7djqOJXCc+vsHIqTEtJyIIcHCc97q+9bHcdsUhg==" saltValue="Zb5/JOoR/JAhfhbJU3bi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KTfnAmGjJ0AWQw9vxbe4YLtaZReXB5szn8E9f49g5fe8+Ju70Gs4OsCWeLiwB7EHPEFEJAKu1FUDNiFcvoFjJw==" saltValue="roL1p9dxnafuii9OXKUZ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BQ7cp9wwQugrWLS5TOLRfVLCA9Ic1n6qaIlxJLflGxTKABe8eUOiH4necwpQ7dLfB+WaG+BsmjzjuYk+2auSQ==" saltValue="KdxVfZl8yJqKhhvE4kXU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Yj73Ua+pWJPOUuIjOgz2F+1H9JIejMVxUgqid8JDlGT+xTuJFLu1GFckDj6MJu+Cxq6hXFBpfEE+dlPmysqLQ==" saltValue="cE0/OFM7YSsmL83Dk2wc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EalUtK688u/GsC6lRVVz25Cgk1un8q9g+urEUZE8FInuwZIzZFgdQ8EfWl6HdohLchxP1sWbcgLrUegD1mvGA==" saltValue="0eVsKuMzeBC5Eqf6d5+gj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5a847VqE/VBzc2J9qU/2s++/5hpmYfLNEf28hb2tVTtN9NRZU28DB9IWSTvJ2sVAFjG//TiZ8p4F27q/JAZeg==" saltValue="AQ2lAjPr3wpCOxRAOph2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4700.9477999999999</v>
      </c>
      <c r="C2" s="53">
        <v>10000</v>
      </c>
      <c r="D2" s="53">
        <v>15600</v>
      </c>
      <c r="E2" s="53">
        <v>13500</v>
      </c>
      <c r="F2" s="53">
        <v>10200</v>
      </c>
      <c r="G2" s="14">
        <f t="shared" ref="G2:G11" si="0">C2+D2+E2+F2</f>
        <v>49300</v>
      </c>
      <c r="H2" s="14">
        <f t="shared" ref="H2:H11" si="1">(B2 + stillbirth*B2/(1000-stillbirth))/(1-abortion)</f>
        <v>4971.1358852092635</v>
      </c>
      <c r="I2" s="14">
        <f t="shared" ref="I2:I11" si="2">G2-H2</f>
        <v>44328.864114790733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4726.1647999999996</v>
      </c>
      <c r="C3" s="53">
        <v>11000</v>
      </c>
      <c r="D3" s="53">
        <v>15800</v>
      </c>
      <c r="E3" s="53">
        <v>13900</v>
      </c>
      <c r="F3" s="53">
        <v>10400</v>
      </c>
      <c r="G3" s="14">
        <f t="shared" si="0"/>
        <v>51100</v>
      </c>
      <c r="H3" s="14">
        <f t="shared" si="1"/>
        <v>4997.8022382407344</v>
      </c>
      <c r="I3" s="14">
        <f t="shared" si="2"/>
        <v>46102.197761759264</v>
      </c>
    </row>
    <row r="4" spans="1:9" ht="15.75" customHeight="1" x14ac:dyDescent="0.25">
      <c r="A4" s="7">
        <f t="shared" si="3"/>
        <v>2023</v>
      </c>
      <c r="B4" s="52">
        <v>4727.7815999999993</v>
      </c>
      <c r="C4" s="53">
        <v>11000</v>
      </c>
      <c r="D4" s="53">
        <v>16000</v>
      </c>
      <c r="E4" s="53">
        <v>14200</v>
      </c>
      <c r="F4" s="53">
        <v>10600</v>
      </c>
      <c r="G4" s="14">
        <f t="shared" si="0"/>
        <v>51800</v>
      </c>
      <c r="H4" s="14">
        <f t="shared" si="1"/>
        <v>4999.5119642026357</v>
      </c>
      <c r="I4" s="14">
        <f t="shared" si="2"/>
        <v>46800.488035797367</v>
      </c>
    </row>
    <row r="5" spans="1:9" ht="15.75" customHeight="1" x14ac:dyDescent="0.25">
      <c r="A5" s="7">
        <f t="shared" si="3"/>
        <v>2024</v>
      </c>
      <c r="B5" s="52">
        <v>4729.1859999999988</v>
      </c>
      <c r="C5" s="53">
        <v>11000</v>
      </c>
      <c r="D5" s="53">
        <v>16200</v>
      </c>
      <c r="E5" s="53">
        <v>14500</v>
      </c>
      <c r="F5" s="53">
        <v>10900</v>
      </c>
      <c r="G5" s="14">
        <f t="shared" si="0"/>
        <v>52600</v>
      </c>
      <c r="H5" s="14">
        <f t="shared" si="1"/>
        <v>5000.9970824243674</v>
      </c>
      <c r="I5" s="14">
        <f t="shared" si="2"/>
        <v>47599.002917575635</v>
      </c>
    </row>
    <row r="6" spans="1:9" ht="15.75" customHeight="1" x14ac:dyDescent="0.25">
      <c r="A6" s="7">
        <f t="shared" si="3"/>
        <v>2025</v>
      </c>
      <c r="B6" s="52">
        <v>4730.3779999999997</v>
      </c>
      <c r="C6" s="53">
        <v>11000</v>
      </c>
      <c r="D6" s="53">
        <v>16400</v>
      </c>
      <c r="E6" s="53">
        <v>14900</v>
      </c>
      <c r="F6" s="53">
        <v>11100</v>
      </c>
      <c r="G6" s="14">
        <f t="shared" si="0"/>
        <v>53400</v>
      </c>
      <c r="H6" s="14">
        <f t="shared" si="1"/>
        <v>5002.2575929059285</v>
      </c>
      <c r="I6" s="14">
        <f t="shared" si="2"/>
        <v>48397.742407094069</v>
      </c>
    </row>
    <row r="7" spans="1:9" ht="15.75" customHeight="1" x14ac:dyDescent="0.25">
      <c r="A7" s="7">
        <f t="shared" si="3"/>
        <v>2026</v>
      </c>
      <c r="B7" s="52">
        <v>4751.1882000000014</v>
      </c>
      <c r="C7" s="53">
        <v>11000</v>
      </c>
      <c r="D7" s="53">
        <v>16700</v>
      </c>
      <c r="E7" s="53">
        <v>15100</v>
      </c>
      <c r="F7" s="53">
        <v>11400</v>
      </c>
      <c r="G7" s="14">
        <f t="shared" si="0"/>
        <v>54200</v>
      </c>
      <c r="H7" s="14">
        <f t="shared" si="1"/>
        <v>5024.2638640664782</v>
      </c>
      <c r="I7" s="14">
        <f t="shared" si="2"/>
        <v>49175.736135933519</v>
      </c>
    </row>
    <row r="8" spans="1:9" ht="15.75" customHeight="1" x14ac:dyDescent="0.25">
      <c r="A8" s="7">
        <f t="shared" si="3"/>
        <v>2027</v>
      </c>
      <c r="B8" s="52">
        <v>4771.9775999999993</v>
      </c>
      <c r="C8" s="53">
        <v>11000</v>
      </c>
      <c r="D8" s="53">
        <v>17000</v>
      </c>
      <c r="E8" s="53">
        <v>15300</v>
      </c>
      <c r="F8" s="53">
        <v>11500</v>
      </c>
      <c r="G8" s="14">
        <f t="shared" si="0"/>
        <v>54800</v>
      </c>
      <c r="H8" s="14">
        <f t="shared" si="1"/>
        <v>5046.2481397421107</v>
      </c>
      <c r="I8" s="14">
        <f t="shared" si="2"/>
        <v>49753.751860257893</v>
      </c>
    </row>
    <row r="9" spans="1:9" ht="15.75" customHeight="1" x14ac:dyDescent="0.25">
      <c r="A9" s="7">
        <f t="shared" si="3"/>
        <v>2028</v>
      </c>
      <c r="B9" s="52">
        <v>4792.7461999999996</v>
      </c>
      <c r="C9" s="53">
        <v>11000</v>
      </c>
      <c r="D9" s="53">
        <v>17400</v>
      </c>
      <c r="E9" s="53">
        <v>15500</v>
      </c>
      <c r="F9" s="53">
        <v>11800</v>
      </c>
      <c r="G9" s="14">
        <f t="shared" si="0"/>
        <v>55700</v>
      </c>
      <c r="H9" s="14">
        <f t="shared" si="1"/>
        <v>5068.2104199328332</v>
      </c>
      <c r="I9" s="14">
        <f t="shared" si="2"/>
        <v>50631.789580067169</v>
      </c>
    </row>
    <row r="10" spans="1:9" ht="15.75" customHeight="1" x14ac:dyDescent="0.25">
      <c r="A10" s="7">
        <f t="shared" si="3"/>
        <v>2029</v>
      </c>
      <c r="B10" s="52">
        <v>4836.4153999999999</v>
      </c>
      <c r="C10" s="53">
        <v>11000</v>
      </c>
      <c r="D10" s="53">
        <v>17600</v>
      </c>
      <c r="E10" s="53">
        <v>15700</v>
      </c>
      <c r="F10" s="53">
        <v>12000</v>
      </c>
      <c r="G10" s="14">
        <f t="shared" si="0"/>
        <v>56300</v>
      </c>
      <c r="H10" s="14">
        <f t="shared" si="1"/>
        <v>5114.3895175178741</v>
      </c>
      <c r="I10" s="14">
        <f t="shared" si="2"/>
        <v>51185.610482482123</v>
      </c>
    </row>
    <row r="11" spans="1:9" ht="15.75" customHeight="1" x14ac:dyDescent="0.25">
      <c r="A11" s="7">
        <f t="shared" si="3"/>
        <v>2030</v>
      </c>
      <c r="B11" s="52">
        <v>4857.1319999999996</v>
      </c>
      <c r="C11" s="53">
        <v>11000</v>
      </c>
      <c r="D11" s="53">
        <v>17800</v>
      </c>
      <c r="E11" s="53">
        <v>16100</v>
      </c>
      <c r="F11" s="53">
        <v>12200</v>
      </c>
      <c r="G11" s="14">
        <f t="shared" si="0"/>
        <v>57100</v>
      </c>
      <c r="H11" s="14">
        <f t="shared" si="1"/>
        <v>5136.2968089963124</v>
      </c>
      <c r="I11" s="14">
        <f t="shared" si="2"/>
        <v>51963.703191003689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zXkOns7udH88eSel/pvtOPU1o1KcUDmaYlXtPcXCaW3uVHOsCwJ2Mv3fw3qdNigxM87k/B+qqTonkDTbi+lnQ==" saltValue="qsL/CiPDj9Xde+cSdb+qT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g6qPgGLDKxgqJhjFJBjqQrnwrBvaw5uRcAiPAm0cV+FcG/uhLUgTmmGLlkWqh1r1Go9u5nE7bqvCc4pE986Hg==" saltValue="D7fAbIbWdIeDE/8I6IW5x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E3I6ZoAb4f7T5Acj3wt8/fIFkEkBwHBMcTiYCq5hqu1TJqhQCRog2C14soKiYJua/imXjXyhOfHdxmBVfG28Ww==" saltValue="Vs+iVwN+V1pF8kCYsYae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BS3fkfqMitdmYUBvkp+D01HXmFxo63+osZRESbQzPOaGsNeg7lFjW8D7Bjg2vyEkhRZArpR/uYklTdIdDplRJg==" saltValue="ccPeuCMlpR1+RggSrTmj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YWHDJR4V021/eJ5hYKhaashjCNpENPJrZ3p6rCPmpfEhdc9zFWfmK5ngjRVG3rQpR6GHs+01qe3K6eRJn7O6g==" saltValue="D7X1XizCwifmLFFK6EAX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jT6SLvsoqgm0CgqDNpFaGYdrZQa0OWW4SHmUmEPVAAsHBTkSnUeJsq7AkMAeCQ9XDdB1a1mSzp2ubRV2Lx3Gg==" saltValue="zN88ZvidBsLjOdt7UByF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xYIUJv+5e+cLRvCv4Pni7+n1x5Kq0Wyl3v5KYmRLRt0ETMNQ0Q6thOpgW8SzyZPiIgObgUxKiZ4/LoZKCdFAw==" saltValue="fFIHzLhp2n8VTW2qbxMt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8uSIVKPQTYjNOAwZYqxoZwfE2jlurTcmSkFd6k9AQdgnm9TAcfcTI0kfPLaFAhXUJA8Su/A42vJnZ5Dr1/KIg==" saltValue="1hTWI7wnS59zsELxufnb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5MtC4prEQc148Laqn7xY5pdFaTYXUwCwXNF3VW6fgpzE70U2jJIz0+knabo/c2KEdkAOQUe5G53Gwkzt2V0gA==" saltValue="b1pkH01yPuCUzcDt/V/u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LBkGF3FnPrLJkYmHe0gym6IjvRTup6PhVB/xk/RjUWojDGhDNRXroeK2Xbog3dN+tYxssE2sJBdz93xQ01v7hQ==" saltValue="FNOFeiizl+lJWaRBw8V/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0.1099098311207016</v>
      </c>
    </row>
    <row r="5" spans="1:8" ht="15.75" customHeight="1" x14ac:dyDescent="0.25">
      <c r="B5" s="16" t="s">
        <v>80</v>
      </c>
      <c r="C5" s="54">
        <v>5.0164789484858682E-2</v>
      </c>
    </row>
    <row r="6" spans="1:8" ht="15.75" customHeight="1" x14ac:dyDescent="0.25">
      <c r="B6" s="16" t="s">
        <v>81</v>
      </c>
      <c r="C6" s="54">
        <v>0.11449268097059249</v>
      </c>
    </row>
    <row r="7" spans="1:8" ht="15.75" customHeight="1" x14ac:dyDescent="0.25">
      <c r="B7" s="16" t="s">
        <v>82</v>
      </c>
      <c r="C7" s="54">
        <v>0.40230068992180468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0.23932824963981991</v>
      </c>
    </row>
    <row r="10" spans="1:8" ht="15.75" customHeight="1" x14ac:dyDescent="0.25">
      <c r="B10" s="16" t="s">
        <v>85</v>
      </c>
      <c r="C10" s="54">
        <v>8.380375886222266E-2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5">
      <c r="B15" s="16" t="s">
        <v>88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5">
      <c r="B16" s="16" t="s">
        <v>89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5">
      <c r="B17" s="16" t="s">
        <v>90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5">
      <c r="B22" s="16" t="s">
        <v>95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4.7800000000000002E-2</v>
      </c>
    </row>
    <row r="27" spans="1:8" ht="15.75" customHeight="1" x14ac:dyDescent="0.25">
      <c r="B27" s="16" t="s">
        <v>102</v>
      </c>
      <c r="C27" s="54">
        <v>1.84E-2</v>
      </c>
    </row>
    <row r="28" spans="1:8" ht="15.75" customHeight="1" x14ac:dyDescent="0.25">
      <c r="B28" s="16" t="s">
        <v>103</v>
      </c>
      <c r="C28" s="54">
        <v>0.23119999999999999</v>
      </c>
    </row>
    <row r="29" spans="1:8" ht="15.75" customHeight="1" x14ac:dyDescent="0.25">
      <c r="B29" s="16" t="s">
        <v>104</v>
      </c>
      <c r="C29" s="54">
        <v>0.13850000000000001</v>
      </c>
    </row>
    <row r="30" spans="1:8" ht="15.75" customHeight="1" x14ac:dyDescent="0.25">
      <c r="B30" s="16" t="s">
        <v>2</v>
      </c>
      <c r="C30" s="54">
        <v>4.9099999999999998E-2</v>
      </c>
    </row>
    <row r="31" spans="1:8" ht="15.75" customHeight="1" x14ac:dyDescent="0.25">
      <c r="B31" s="16" t="s">
        <v>105</v>
      </c>
      <c r="C31" s="54">
        <v>6.9699999999999998E-2</v>
      </c>
    </row>
    <row r="32" spans="1:8" ht="15.75" customHeight="1" x14ac:dyDescent="0.25">
      <c r="B32" s="16" t="s">
        <v>106</v>
      </c>
      <c r="C32" s="54">
        <v>0.14940000000000001</v>
      </c>
    </row>
    <row r="33" spans="2:3" ht="15.75" customHeight="1" x14ac:dyDescent="0.25">
      <c r="B33" s="16" t="s">
        <v>107</v>
      </c>
      <c r="C33" s="54">
        <v>0.1222</v>
      </c>
    </row>
    <row r="34" spans="2:3" ht="15.75" customHeight="1" x14ac:dyDescent="0.25">
      <c r="B34" s="16" t="s">
        <v>108</v>
      </c>
      <c r="C34" s="54">
        <v>0.17369999999999999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2CtCO5D1xzoeRvJvZrTIugZ/K466aCwtZ3bxZzP/0G8Vvetfl1wOAv9PIiwk5ONGpZCxNqtxhhRXMcwNEM/zZg==" saltValue="6BsrsOi0ZBeL58FAwoMy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0.55150138500000001</v>
      </c>
      <c r="D14" s="57">
        <v>0.53403163124999997</v>
      </c>
      <c r="E14" s="57">
        <v>0.53403163124999997</v>
      </c>
      <c r="F14" s="57">
        <v>0.32995192879599999</v>
      </c>
      <c r="G14" s="57">
        <v>0.32995192879599999</v>
      </c>
      <c r="H14" s="58">
        <v>0.42499999999999999</v>
      </c>
      <c r="I14" s="58">
        <v>0.42499999999999999</v>
      </c>
      <c r="J14" s="58">
        <v>0.42499999999999999</v>
      </c>
      <c r="K14" s="58">
        <v>0.42499999999999999</v>
      </c>
      <c r="L14" s="58">
        <v>0.198979095498</v>
      </c>
      <c r="M14" s="58">
        <v>0.18188663915600001</v>
      </c>
      <c r="N14" s="58">
        <v>0.16159336439399999</v>
      </c>
      <c r="O14" s="58">
        <v>0.22020920610200001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0.3378232313991586</v>
      </c>
      <c r="D15" s="55">
        <f t="shared" si="0"/>
        <v>0.32712210022507715</v>
      </c>
      <c r="E15" s="55">
        <f t="shared" si="0"/>
        <v>0.32712210022507715</v>
      </c>
      <c r="F15" s="55">
        <f t="shared" si="0"/>
        <v>0.20211268697403142</v>
      </c>
      <c r="G15" s="55">
        <f t="shared" si="0"/>
        <v>0.20211268697403142</v>
      </c>
      <c r="H15" s="55">
        <f t="shared" si="0"/>
        <v>0.26033456533321742</v>
      </c>
      <c r="I15" s="55">
        <f t="shared" si="0"/>
        <v>0.26033456533321742</v>
      </c>
      <c r="J15" s="55">
        <f t="shared" si="0"/>
        <v>0.26033456533321742</v>
      </c>
      <c r="K15" s="55">
        <f t="shared" si="0"/>
        <v>0.26033456533321742</v>
      </c>
      <c r="L15" s="55">
        <f t="shared" si="0"/>
        <v>0.12188502667498491</v>
      </c>
      <c r="M15" s="55">
        <f t="shared" si="0"/>
        <v>0.111415009751993</v>
      </c>
      <c r="N15" s="55">
        <f t="shared" si="0"/>
        <v>9.8984325365280471E-2</v>
      </c>
      <c r="O15" s="55">
        <f t="shared" si="0"/>
        <v>0.13488957165396956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BsR+C7lCqEX1PTpcGBovCOEL+FIQqiaSC9WUtAoim0mf6i0p4jwHxT7W8p3Az54XS1cTbh2vI3MBnAWEfL+17g==" saltValue="NP0/kRV78d/qB5+gvRa6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gN2oKw4OppE3svsb12Sgk1dzJx95nbB3PtZDy5B5U+U0+5ooxSww5eN8q2qrbnLOw00wrmzvQCu0VgW/0zQIBg==" saltValue="1ZS7kHuG7ZTYbkEUZZzs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nIMvrbNtuDBz1LCurIPOegdD5o/A3K72MviyYL3eQ3Ko96DPOq6UUoPLlIcJmKBno/foNoMTUg2D65fluZ/Gw==" saltValue="W+JgqkIl6VNLbA/oLIDa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cZkmR6evSBaTnsYmPQ6nTqrCk7heTmlE6dAAPKRmJIPCY3tg8+vY69Hywnu1bSK/1hPGlsMx3XcVbmmt4m3IYg==" saltValue="cxuFidNmNbVNazUlxEuB/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dYj5uzeq/MA4dhMUdPShaaR5Rl06Vth6t4zxz2hca1RMlD4clre2GxBlCJRIq6j6san6Wnx/JAxIWa/DLDhCqg==" saltValue="iQAOsP/wdt7ecKIeHneO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y94FWi054NmsWGPlr3rxqRGKrdBs4B1MU7fdcSPdBhJQTePS9OnNH+LMcRlBgCRjJDRjajS7mTkvAV0fHkhKg==" saltValue="8B8jiBRiabz71ROCMG+7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2022-02-01T04:45:27Z</dcterms:modified>
</cp:coreProperties>
</file>