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F7F14A3-EE86-4993-8BCE-C2459201D038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5" i="2"/>
  <c r="A27" i="2"/>
  <c r="A19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I5" i="2"/>
  <c r="H5" i="2"/>
  <c r="G5" i="2"/>
  <c r="H4" i="2"/>
  <c r="I4" i="2" s="1"/>
  <c r="G4" i="2"/>
  <c r="H3" i="2"/>
  <c r="I3" i="2" s="1"/>
  <c r="G3" i="2"/>
  <c r="H2" i="2"/>
  <c r="G2" i="2"/>
  <c r="A2" i="2"/>
  <c r="A32" i="2" s="1"/>
  <c r="C33" i="1"/>
  <c r="C20" i="1"/>
  <c r="I39" i="2" l="1"/>
  <c r="I2" i="2"/>
  <c r="A17" i="2"/>
  <c r="A25" i="2"/>
  <c r="A33" i="2"/>
  <c r="A18" i="2"/>
  <c r="A26" i="2"/>
  <c r="A34" i="2"/>
  <c r="A39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<sst xmlns="http://schemas.openxmlformats.org/spreadsheetml/2006/main" count="2092" uniqueCount="337">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</sst>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55409.916015625</v>
      </c>
    </row>
    <row r="8" spans="1:3" ht="15" customHeight="1" x14ac:dyDescent="0.25">
      <c r="B8" s="7" t="s">
        <v>19</v>
      </c>
      <c r="C8" s="46">
        <v>8.8000000000000009E-2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0.64718109130859403</v>
      </c>
    </row>
    <row r="11" spans="1:3" ht="15" customHeight="1" x14ac:dyDescent="0.25">
      <c r="B11" s="7" t="s">
        <v>22</v>
      </c>
      <c r="C11" s="46">
        <v>0.66799999999999993</v>
      </c>
    </row>
    <row r="12" spans="1:3" ht="15" customHeight="1" x14ac:dyDescent="0.25">
      <c r="B12" s="7" t="s">
        <v>23</v>
      </c>
      <c r="C12" s="46">
        <v>0.75800000000000001</v>
      </c>
    </row>
    <row r="13" spans="1:3" ht="15" customHeight="1" x14ac:dyDescent="0.25">
      <c r="B13" s="7" t="s">
        <v>24</v>
      </c>
      <c r="C13" s="46">
        <v>0.26800000000000002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9.8800000000000013E-2</v>
      </c>
    </row>
    <row r="24" spans="1:3" ht="15" customHeight="1" x14ac:dyDescent="0.25">
      <c r="B24" s="12" t="s">
        <v>33</v>
      </c>
      <c r="C24" s="47">
        <v>0.50419999999999998</v>
      </c>
    </row>
    <row r="25" spans="1:3" ht="15" customHeight="1" x14ac:dyDescent="0.25">
      <c r="B25" s="12" t="s">
        <v>34</v>
      </c>
      <c r="C25" s="47">
        <v>0.33889999999999998</v>
      </c>
    </row>
    <row r="26" spans="1:3" ht="15" customHeight="1" x14ac:dyDescent="0.25">
      <c r="B26" s="12" t="s">
        <v>35</v>
      </c>
      <c r="C26" s="47">
        <v>5.8099999999999999E-2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11.215158746277901</v>
      </c>
    </row>
    <row r="38" spans="1:5" ht="15" customHeight="1" x14ac:dyDescent="0.25">
      <c r="B38" s="28" t="s">
        <v>45</v>
      </c>
      <c r="C38" s="117">
        <v>16.079923623550702</v>
      </c>
      <c r="D38" s="9"/>
      <c r="E38" s="10"/>
    </row>
    <row r="39" spans="1:5" ht="15" customHeight="1" x14ac:dyDescent="0.25">
      <c r="B39" s="28" t="s">
        <v>46</v>
      </c>
      <c r="C39" s="117">
        <v>17.9947473470686</v>
      </c>
      <c r="D39" s="9"/>
      <c r="E39" s="9"/>
    </row>
    <row r="40" spans="1:5" ht="15" customHeight="1" x14ac:dyDescent="0.25">
      <c r="B40" s="28" t="s">
        <v>47</v>
      </c>
      <c r="C40" s="117">
        <v>120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11.203926129999999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1.93575E-2</v>
      </c>
      <c r="D45" s="9"/>
    </row>
    <row r="46" spans="1:5" ht="15.75" customHeight="1" x14ac:dyDescent="0.25">
      <c r="B46" s="28" t="s">
        <v>52</v>
      </c>
      <c r="C46" s="47">
        <v>6.8779460000000001E-2</v>
      </c>
      <c r="D46" s="9"/>
    </row>
    <row r="47" spans="1:5" ht="15.75" customHeight="1" x14ac:dyDescent="0.25">
      <c r="B47" s="28" t="s">
        <v>53</v>
      </c>
      <c r="C47" s="47">
        <v>0.15340100000000001</v>
      </c>
      <c r="D47" s="9"/>
      <c r="E47" s="10"/>
    </row>
    <row r="48" spans="1:5" ht="15" customHeight="1" x14ac:dyDescent="0.25">
      <c r="B48" s="28" t="s">
        <v>54</v>
      </c>
      <c r="C48" s="48">
        <v>0.75846203999999995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0.5044087329983391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14.658528</v>
      </c>
    </row>
    <row r="63" spans="1:4" ht="15.75" customHeight="1" x14ac:dyDescent="0.25">
      <c r="A63" s="39"/>
    </row>
  </sheetData>
  <sheetProtection algorithmName="SHA-512" hashValue="EjfBIDMglGAsz2xNsU7km5wEc4ikbkf+WLYKPMgI0L0UMfOZjpFEzv2duF7V6Q/lBexL7PmAuiyui202E6Op5A==" saltValue="Cif85MSoFAHNXUwW4uXr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0.162037549025391</v>
      </c>
      <c r="C2" s="115">
        <v>0.95</v>
      </c>
      <c r="D2" s="116">
        <v>69.047770440302898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40.127093405065906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587.14420029876032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1.4701821374670201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13.25939284886182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13.25939284886182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13.25939284886182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13.25939284886182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13.25939284886182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13.25939284886182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7.8606899999999993E-2</v>
      </c>
      <c r="C16" s="115">
        <v>0.95</v>
      </c>
      <c r="D16" s="116">
        <v>0.96615864875716684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0.32122916666666701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0.23215369999999999</v>
      </c>
      <c r="C18" s="115">
        <v>0.95</v>
      </c>
      <c r="D18" s="116">
        <v>13.483785833565429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0.23215369999999999</v>
      </c>
      <c r="C19" s="115">
        <v>0.95</v>
      </c>
      <c r="D19" s="116">
        <v>13.483785833565429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0.93173689999999998</v>
      </c>
      <c r="C21" s="115">
        <v>0.95</v>
      </c>
      <c r="D21" s="116">
        <v>17.016109940848349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23.01109674039985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4.4338460403923747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0.69723745018169003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18.750061042134512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138.79578001614141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1.831259781706825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2.09991490371478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1.959170672500506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w6q7y4g4JK/qNB9P0qsN1GGXyBZgbG496XLEvpeW6FDleu9f+hmdaxizsIgjahAg/AcjWy20w2JmcWlnIp3ag==" saltValue="xqX5LyC28iuZSrSw97/27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01Y9W0b+z6W67wei0Gosc9zQL3b4pe5Pz1VgSJmTvgWJae13a5QgOLjgK21HtjyOQDbwERT3qZnVhn7kZopBFQ==" saltValue="h/fpRlKvXaLoo7DSpLdx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7NS9y7Jj2zZ0CJd2HSPxlX+tfhex3aUEpJKCFcfQ2GyWJgwkQX5H5UpqMj/YgjCuzwH2i9rJPRQKS665EP1P7Q==" saltValue="3QT6BUP408foQwkPyqp1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5">
      <c r="A4" s="4" t="s">
        <v>208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sheetProtection algorithmName="SHA-512" hashValue="KoqVPdBg33PpQeyYOIiZPFoMY0DO7P7K1LolYS0z1v6bKPT5KWEaPU3QnYTCTFgwxD4mSazylREkAtWPE9yZNQ==" saltValue="Zyg0oF1vq/klW13Vgo5M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0.75800000000000001</v>
      </c>
      <c r="E10" s="65">
        <f>IF(ISBLANK(comm_deliv), frac_children_health_facility,1)</f>
        <v>0.75800000000000001</v>
      </c>
      <c r="F10" s="65">
        <f>IF(ISBLANK(comm_deliv), frac_children_health_facility,1)</f>
        <v>0.75800000000000001</v>
      </c>
      <c r="G10" s="65">
        <f>IF(ISBLANK(comm_deliv), frac_children_health_facility,1)</f>
        <v>0.75800000000000001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0.17940135869140611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7.6886296582031194E-2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9.6531253417968685E-2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0.64718109130859403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MSqrucp3kWIAGnU14GWV+d2XeX3GuW7ujyNgmBa2MyitnAd0xae6K+WwkLrzDvgF9TvahBxcA/T4KgTyb6XMMg==" saltValue="j5MxfyEXV8oUYA5KPbgJ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BzP3zQ9sR15D3gckan4sloHQIw7f3luyMHpFF8HpKbPc++slL6dAP3nhnZQw6Z1pMqU55jiNqYK+B9nrKosJ4w==" saltValue="q3qbvKaSPrpK+IHU0WRR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Jzfr3YxaSG5Mf6w64YJ1sLMN7Bu24kGOeXkxqShGiWTIjVhxdg2MlhqhG4v6ZLNRBAuLfn8Gq0dCNprmJPPbMA==" saltValue="E88YLff0wrAC3ybnCiIAD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AP2yWX7QXoUgwMJRn5CwVcakgcU+eNdq5DunKNCzt7Z2NqLOTK6O5JiAGX/i0W4mJH+irSWe4nDSxFhifr0KQ==" saltValue="FK7XSIqaoXX2ldnlpzXSp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tsGi17x71tmlh9Q5bVSD4pslRP2dqoFSN1OVfpAL5g/kOfPf67x0ECr2dvnvseBqvdkpA57nUaTePgDnipOZQA==" saltValue="r/HvLggBpuWho98bEoOjB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tIQnvrP7UPpIIpLyA7m/0QTOMNQImuq68teCoa9sRx2FwV4zgmne1RNixn+0kjrLuDDHzBDN2jZ+jLCuVpKBvg==" saltValue="LxZZvUwj6iiJ77uON9Toa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9932.0628000000015</v>
      </c>
      <c r="C2" s="53">
        <v>23000</v>
      </c>
      <c r="D2" s="53">
        <v>46000</v>
      </c>
      <c r="E2" s="53">
        <v>1182000</v>
      </c>
      <c r="F2" s="53">
        <v>1003000</v>
      </c>
      <c r="G2" s="14">
        <f t="shared" ref="G2:G11" si="0">C2+D2+E2+F2</f>
        <v>2254000</v>
      </c>
      <c r="H2" s="14">
        <f t="shared" ref="H2:H11" si="1">(B2 + stillbirth*B2/(1000-stillbirth))/(1-abortion)</f>
        <v>10528.932679567099</v>
      </c>
      <c r="I2" s="14">
        <f t="shared" ref="I2:I11" si="2">G2-H2</f>
        <v>2243471.067320433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9886.7235999999994</v>
      </c>
      <c r="C3" s="53">
        <v>23000</v>
      </c>
      <c r="D3" s="53">
        <v>46000</v>
      </c>
      <c r="E3" s="53">
        <v>1252000</v>
      </c>
      <c r="F3" s="53">
        <v>1084000</v>
      </c>
      <c r="G3" s="14">
        <f t="shared" si="0"/>
        <v>2405000</v>
      </c>
      <c r="H3" s="14">
        <f t="shared" si="1"/>
        <v>10480.8688086313</v>
      </c>
      <c r="I3" s="14">
        <f t="shared" si="2"/>
        <v>2394519.1311913687</v>
      </c>
    </row>
    <row r="4" spans="1:9" ht="15.75" customHeight="1" x14ac:dyDescent="0.25">
      <c r="A4" s="7">
        <f t="shared" si="3"/>
        <v>2023</v>
      </c>
      <c r="B4" s="52">
        <v>9822.5382000000009</v>
      </c>
      <c r="C4" s="53">
        <v>23000</v>
      </c>
      <c r="D4" s="53">
        <v>46000</v>
      </c>
      <c r="E4" s="53">
        <v>1329000</v>
      </c>
      <c r="F4" s="53">
        <v>1176000</v>
      </c>
      <c r="G4" s="14">
        <f t="shared" si="0"/>
        <v>2574000</v>
      </c>
      <c r="H4" s="14">
        <f t="shared" si="1"/>
        <v>10412.826170438248</v>
      </c>
      <c r="I4" s="14">
        <f t="shared" si="2"/>
        <v>2563587.1738295616</v>
      </c>
    </row>
    <row r="5" spans="1:9" ht="15.75" customHeight="1" x14ac:dyDescent="0.25">
      <c r="A5" s="7">
        <f t="shared" si="3"/>
        <v>2024</v>
      </c>
      <c r="B5" s="52">
        <v>9756.5720000000001</v>
      </c>
      <c r="C5" s="53">
        <v>23000</v>
      </c>
      <c r="D5" s="53">
        <v>46000</v>
      </c>
      <c r="E5" s="53">
        <v>1413000</v>
      </c>
      <c r="F5" s="53">
        <v>1269000</v>
      </c>
      <c r="G5" s="14">
        <f t="shared" si="0"/>
        <v>2751000</v>
      </c>
      <c r="H5" s="14">
        <f t="shared" si="1"/>
        <v>10342.895714609187</v>
      </c>
      <c r="I5" s="14">
        <f t="shared" si="2"/>
        <v>2740657.1042853906</v>
      </c>
    </row>
    <row r="6" spans="1:9" ht="15.75" customHeight="1" x14ac:dyDescent="0.25">
      <c r="A6" s="7">
        <f t="shared" si="3"/>
        <v>2025</v>
      </c>
      <c r="B6" s="52">
        <v>9688.8250000000007</v>
      </c>
      <c r="C6" s="53">
        <v>23000</v>
      </c>
      <c r="D6" s="53">
        <v>46000</v>
      </c>
      <c r="E6" s="53">
        <v>1501000</v>
      </c>
      <c r="F6" s="53">
        <v>1356000</v>
      </c>
      <c r="G6" s="14">
        <f t="shared" si="0"/>
        <v>2926000</v>
      </c>
      <c r="H6" s="14">
        <f t="shared" si="1"/>
        <v>10271.07744114412</v>
      </c>
      <c r="I6" s="14">
        <f t="shared" si="2"/>
        <v>2915728.9225588557</v>
      </c>
    </row>
    <row r="7" spans="1:9" ht="15.75" customHeight="1" x14ac:dyDescent="0.25">
      <c r="A7" s="7">
        <f t="shared" si="3"/>
        <v>2026</v>
      </c>
      <c r="B7" s="52">
        <v>9630.9953999999998</v>
      </c>
      <c r="C7" s="53">
        <v>23000</v>
      </c>
      <c r="D7" s="53">
        <v>46000</v>
      </c>
      <c r="E7" s="53">
        <v>1568000</v>
      </c>
      <c r="F7" s="53">
        <v>1422000</v>
      </c>
      <c r="G7" s="14">
        <f t="shared" si="0"/>
        <v>3059000</v>
      </c>
      <c r="H7" s="14">
        <f t="shared" si="1"/>
        <v>10209.772556393862</v>
      </c>
      <c r="I7" s="14">
        <f t="shared" si="2"/>
        <v>3048790.2274436061</v>
      </c>
    </row>
    <row r="8" spans="1:9" ht="15.75" customHeight="1" x14ac:dyDescent="0.25">
      <c r="A8" s="7">
        <f t="shared" si="3"/>
        <v>2027</v>
      </c>
      <c r="B8" s="52">
        <v>9571.5401999999995</v>
      </c>
      <c r="C8" s="53">
        <v>24000</v>
      </c>
      <c r="D8" s="53">
        <v>46000</v>
      </c>
      <c r="E8" s="53">
        <v>1636000</v>
      </c>
      <c r="F8" s="53">
        <v>1477000</v>
      </c>
      <c r="G8" s="14">
        <f t="shared" si="0"/>
        <v>3183000</v>
      </c>
      <c r="H8" s="14">
        <f t="shared" si="1"/>
        <v>10146.74438079169</v>
      </c>
      <c r="I8" s="14">
        <f t="shared" si="2"/>
        <v>3172853.2556192083</v>
      </c>
    </row>
    <row r="9" spans="1:9" ht="15.75" customHeight="1" x14ac:dyDescent="0.25">
      <c r="A9" s="7">
        <f t="shared" si="3"/>
        <v>2028</v>
      </c>
      <c r="B9" s="52">
        <v>9494.8940000000002</v>
      </c>
      <c r="C9" s="53">
        <v>24000</v>
      </c>
      <c r="D9" s="53">
        <v>46000</v>
      </c>
      <c r="E9" s="53">
        <v>1705000</v>
      </c>
      <c r="F9" s="53">
        <v>1525000</v>
      </c>
      <c r="G9" s="14">
        <f t="shared" si="0"/>
        <v>3300000</v>
      </c>
      <c r="H9" s="14">
        <f t="shared" si="1"/>
        <v>10065.492107603826</v>
      </c>
      <c r="I9" s="14">
        <f t="shared" si="2"/>
        <v>3289934.5078923963</v>
      </c>
    </row>
    <row r="10" spans="1:9" ht="15.75" customHeight="1" x14ac:dyDescent="0.25">
      <c r="A10" s="7">
        <f t="shared" si="3"/>
        <v>2029</v>
      </c>
      <c r="B10" s="52">
        <v>9432.3907999999992</v>
      </c>
      <c r="C10" s="53">
        <v>24000</v>
      </c>
      <c r="D10" s="53">
        <v>45000</v>
      </c>
      <c r="E10" s="53">
        <v>1774000</v>
      </c>
      <c r="F10" s="53">
        <v>1565000</v>
      </c>
      <c r="G10" s="14">
        <f t="shared" si="0"/>
        <v>3408000</v>
      </c>
      <c r="H10" s="14">
        <f t="shared" si="1"/>
        <v>9999.2327616543098</v>
      </c>
      <c r="I10" s="14">
        <f t="shared" si="2"/>
        <v>3398000.7672383455</v>
      </c>
    </row>
    <row r="11" spans="1:9" ht="15.75" customHeight="1" x14ac:dyDescent="0.25">
      <c r="A11" s="7">
        <f t="shared" si="3"/>
        <v>2030</v>
      </c>
      <c r="B11" s="52">
        <v>9353.1029999999992</v>
      </c>
      <c r="C11" s="53">
        <v>24000</v>
      </c>
      <c r="D11" s="53">
        <v>45000</v>
      </c>
      <c r="E11" s="53">
        <v>1841000</v>
      </c>
      <c r="F11" s="53">
        <v>1599000</v>
      </c>
      <c r="G11" s="14">
        <f t="shared" si="0"/>
        <v>3509000</v>
      </c>
      <c r="H11" s="14">
        <f t="shared" si="1"/>
        <v>9915.1801408320789</v>
      </c>
      <c r="I11" s="14">
        <f t="shared" si="2"/>
        <v>3499084.819859168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bJUSCe34KfkfpkBqBstZwMVn8IJcw7kJh3BfEDl6XA96qnuY+DQDfHccj30cy0+a5PbmZVbF4J+3RngrhnSRA==" saltValue="9FUkbYq8P/iiB+9OvWcrS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54a56TuIkSR7G9LYu2DIdCL/0pZyZO/OC/2UMwfzF0XP/5pjKwgekWHP6Ph+GQglqZxvtBNqfuyvpv+yy/O5ug==" saltValue="/sAN2ws7jd8f0UVawDG/g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fYpp03sh1JIlDQLWo9OXk7jhcgaAR0JPKbNw+FgMXx5MgwkPH/KCPcW61xBzbUR8fXdhDE/KJHDgwTNj9CflMA==" saltValue="xlU0qyX+DmPcM2tk/7iC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tQGXPFxZpYmDon/Nz3wIB/T0aw9lM+pZfgOPELPAvrxulazrX1TcHCoV+Bg3AAyJ88IsEf4wYIOYoalB4fk5w==" saltValue="SL/rKznrDZje3OJwCT8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1pkVY4xGKwM2OAtzzBBYksaSigjKLVVNfH4kKQKt801JnvikrD+X50y2Likpdzoco45gz3J/F5grfZELKcnqFQ==" saltValue="3E6Mr8+E1nBI54sRKGgG8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FURibnIcsNLzIlWzvovt7s9O9pv5Nt9rXpEpmQH/cN3PG1i7euYL9FhSA0aKLn5Uus4BjhpVAuwf+5s1TfqfCQ==" saltValue="riOljeDbs4Jch+I2m8+g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5Ar+G4W5Que3MQJATJcLMojcvZxqJ2M+YyRcBaCM9sfqoLJR3y/XK3FMw2+mfDhRf9ieStr1kg9JUsYiY3Uxug==" saltValue="76aUQUec0uumodAxxcO3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jCkOPUzyu1i7OIfm4VBEPAF9gVA1evLM/oitBaeLXEXOkdcucPjdtjNzFf+TrXoNZEXNzpBzNZwbhVzpLTItmQ==" saltValue="o2KUqu3jOmbqRmBlkREj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bDHSNxQ3OsEvkyYdgPQusI54gT2bJ4Wm7t/S9b+aHFmMWa/Konv+Q8AX823aPkcvrro23cffhDAV0kpC+oD/Bw==" saltValue="v8C/ddMPNhiElGT959Qo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f3JGFM0rtk81L8Cwtf2uHTwWYQ1zlINIpRUJRNp9rzEPO68jn48bGp7e9oDz4CztHVJC0GrjKaY74+Yr8hzy9Q==" saltValue="SfckHcuCCtjfp+TPaew6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0.15674200299506441</v>
      </c>
    </row>
    <row r="5" spans="1:8" ht="15.75" customHeight="1" x14ac:dyDescent="0.25">
      <c r="B5" s="16" t="s">
        <v>80</v>
      </c>
      <c r="C5" s="54">
        <v>2.5581404940566779E-3</v>
      </c>
    </row>
    <row r="6" spans="1:8" ht="15.75" customHeight="1" x14ac:dyDescent="0.25">
      <c r="B6" s="16" t="s">
        <v>81</v>
      </c>
      <c r="C6" s="54">
        <v>0.18902452665792679</v>
      </c>
    </row>
    <row r="7" spans="1:8" ht="15.75" customHeight="1" x14ac:dyDescent="0.25">
      <c r="B7" s="16" t="s">
        <v>82</v>
      </c>
      <c r="C7" s="54">
        <v>0.43305943212979531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0.1610509257617517</v>
      </c>
    </row>
    <row r="10" spans="1:8" ht="15.75" customHeight="1" x14ac:dyDescent="0.25">
      <c r="B10" s="16" t="s">
        <v>85</v>
      </c>
      <c r="C10" s="54">
        <v>5.7564971961404997E-2</v>
      </c>
    </row>
    <row r="11" spans="1:8" ht="15.75" customHeight="1" x14ac:dyDescent="0.25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5">
      <c r="B15" s="16" t="s">
        <v>88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5">
      <c r="B16" s="16" t="s">
        <v>89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5">
      <c r="B21" s="16" t="s">
        <v>94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5">
      <c r="B22" s="16" t="s">
        <v>95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5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5.7299999999999997E-2</v>
      </c>
    </row>
    <row r="27" spans="1:8" ht="15.75" customHeight="1" x14ac:dyDescent="0.25">
      <c r="B27" s="16" t="s">
        <v>102</v>
      </c>
      <c r="C27" s="54">
        <v>1.4200000000000001E-2</v>
      </c>
    </row>
    <row r="28" spans="1:8" ht="15.75" customHeight="1" x14ac:dyDescent="0.25">
      <c r="B28" s="16" t="s">
        <v>103</v>
      </c>
      <c r="C28" s="54">
        <v>0.1016</v>
      </c>
    </row>
    <row r="29" spans="1:8" ht="15.75" customHeight="1" x14ac:dyDescent="0.25">
      <c r="B29" s="16" t="s">
        <v>104</v>
      </c>
      <c r="C29" s="54">
        <v>0.21959999999999999</v>
      </c>
    </row>
    <row r="30" spans="1:8" ht="15.75" customHeight="1" x14ac:dyDescent="0.25">
      <c r="B30" s="16" t="s">
        <v>2</v>
      </c>
      <c r="C30" s="54">
        <v>5.5100000000000003E-2</v>
      </c>
    </row>
    <row r="31" spans="1:8" ht="15.75" customHeight="1" x14ac:dyDescent="0.25">
      <c r="B31" s="16" t="s">
        <v>105</v>
      </c>
      <c r="C31" s="54">
        <v>0.14230000000000001</v>
      </c>
    </row>
    <row r="32" spans="1:8" ht="15.75" customHeight="1" x14ac:dyDescent="0.25">
      <c r="B32" s="16" t="s">
        <v>106</v>
      </c>
      <c r="C32" s="54">
        <v>3.0800000000000001E-2</v>
      </c>
    </row>
    <row r="33" spans="2:3" ht="15.75" customHeight="1" x14ac:dyDescent="0.25">
      <c r="B33" s="16" t="s">
        <v>107</v>
      </c>
      <c r="C33" s="54">
        <v>8.199999999999999E-2</v>
      </c>
    </row>
    <row r="34" spans="2:3" ht="15.75" customHeight="1" x14ac:dyDescent="0.25">
      <c r="B34" s="16" t="s">
        <v>108</v>
      </c>
      <c r="C34" s="54">
        <v>0.29709999999999998</v>
      </c>
    </row>
    <row r="35" spans="2:3" ht="15.75" customHeight="1" x14ac:dyDescent="0.25">
      <c r="B35" s="24" t="s">
        <v>41</v>
      </c>
      <c r="C35" s="50">
        <f>SUM(C26:C34)</f>
        <v>1</v>
      </c>
    </row>
  </sheetData>
  <sheetProtection algorithmName="SHA-512" hashValue="usAp86SWwG48hCfH59CjlNQbO7AWxVdlILBuvw/m5MSl3V5UDI+EVTomBaGLvgthqG9eTilnSUbay+RcQ+UeTA==" saltValue="nKQUV5cqDkPQpKhVFTBw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5">
      <c r="B3" s="7" t="s">
        <v>113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5">
      <c r="B4" s="7" t="s">
        <v>114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5">
      <c r="B5" s="7" t="s">
        <v>115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5">
      <c r="B9" s="7" t="s">
        <v>118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5">
      <c r="B10" s="7" t="s">
        <v>119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5">
      <c r="B11" s="7" t="s">
        <v>120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0.40415045649999998</v>
      </c>
      <c r="D14" s="57">
        <v>0.37718054182999999</v>
      </c>
      <c r="E14" s="57">
        <v>0.37718054182999999</v>
      </c>
      <c r="F14" s="57">
        <v>0.19508714863900001</v>
      </c>
      <c r="G14" s="57">
        <v>0.19508714863900001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0.19234315830199999</v>
      </c>
      <c r="M14" s="58">
        <v>0.21392857634000001</v>
      </c>
      <c r="N14" s="58">
        <v>0.19250641391949999</v>
      </c>
      <c r="O14" s="58">
        <v>0.20923198789299999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0.20385701970386536</v>
      </c>
      <c r="D15" s="55">
        <f t="shared" si="0"/>
        <v>0.19025315921609734</v>
      </c>
      <c r="E15" s="55">
        <f t="shared" si="0"/>
        <v>0.19025315921609734</v>
      </c>
      <c r="F15" s="55">
        <f t="shared" si="0"/>
        <v>9.8403661469256651E-2</v>
      </c>
      <c r="G15" s="55">
        <f t="shared" si="0"/>
        <v>9.8403661469256651E-2</v>
      </c>
      <c r="H15" s="55">
        <f t="shared" si="0"/>
        <v>0.15283584609849674</v>
      </c>
      <c r="I15" s="55">
        <f t="shared" si="0"/>
        <v>0.15283584609849674</v>
      </c>
      <c r="J15" s="55">
        <f t="shared" si="0"/>
        <v>0.15283584609849674</v>
      </c>
      <c r="K15" s="55">
        <f t="shared" si="0"/>
        <v>0.15283584609849674</v>
      </c>
      <c r="L15" s="55">
        <f t="shared" si="0"/>
        <v>9.7019568780010793E-2</v>
      </c>
      <c r="M15" s="55">
        <f t="shared" si="0"/>
        <v>0.10790744214379787</v>
      </c>
      <c r="N15" s="55">
        <f t="shared" si="0"/>
        <v>9.7101916339188826E-2</v>
      </c>
      <c r="O15" s="55">
        <f t="shared" si="0"/>
        <v>0.10553844191583195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y0s0LfI/08i0CaSJa4DW1WI+2cBR/+lNnp96fE8TGG8Fs+46PVe2gGvIqsobe6y4detfwAjIKdjNvQiyjxvA7w==" saltValue="Id4zXVXttb6/kW+R0lN3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5">
      <c r="B5" s="98" t="s">
        <v>132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mADinPOKtS8noRUGlsm5p077zTjaAzyu2finoicCI5dmmjB9tNEjfVgtvk5dT3oyxpxL/j+KQ5dSdgnjfVPQ3A==" saltValue="zmUqzEAGn4Q6Ru08iXPh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GzZoz2iRFxpUBHW4Zl8l1AoVxDn/D3vdrfc23FltYZ88iCOecjuhOlXCQwhG3wE6N0OKHUYMzVTkSL08ga8XrA==" saltValue="UipxQeWix/I1KeJ/ZBsa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kbvZhQB1Z5h2OEvKhYMuKhMSdpaPuOfsyr2oybr488WbkG6JkFmM4+gnEuhNwqlaoO8Dem7XLVrViYhEavCVSw==" saltValue="jle57s0NgwhTOR9x2Djka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pr61X6wk4SRO9cUTPVaCNmxd8whlyEsLN3IF1eQioK2b3CZPAvbTPsPpVhSliEG8jdfnbkrLR4y9JWb3GCZBBA==" saltValue="zUeb7urpOjtnH9VSDJVPF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mRFSOK2U+bWl7r9R/vkgH9TprDBukc72ZX90xBZ6mkTQgvYwi0Cm9wtMmpJLDLQEOty6iNn8Y1hVOBRJUCiIg==" saltValue="d4eL0qPWzMAsmODr8BnP0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2022-02-01T04:55:47Z</dcterms:modified>
</cp:coreProperties>
</file>