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8A8F40FD-E184-4278-B805-84ADEEF56B8B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<sst xmlns="http://schemas.openxmlformats.org/spreadsheetml/2006/main" count="2089" uniqueCount="342">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</sst>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14380143.875</v>
      </c>
    </row>
    <row r="8" spans="1:3" ht="15" customHeight="1" x14ac:dyDescent="0.25">
      <c r="B8" s="5" t="s">
        <v>8</v>
      </c>
      <c r="C8" s="44">
        <v>4.3999999999999997E-2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0.84275520324706998</v>
      </c>
    </row>
    <row r="11" spans="1:3" ht="15" customHeight="1" x14ac:dyDescent="0.25">
      <c r="B11" s="5" t="s">
        <v>11</v>
      </c>
      <c r="C11" s="44">
        <v>0.90900000000000003</v>
      </c>
    </row>
    <row r="12" spans="1:3" ht="15" customHeight="1" x14ac:dyDescent="0.25">
      <c r="B12" s="5" t="s">
        <v>12</v>
      </c>
      <c r="C12" s="44">
        <v>0.49700000000000011</v>
      </c>
    </row>
    <row r="13" spans="1:3" ht="15" customHeight="1" x14ac:dyDescent="0.25">
      <c r="B13" s="5" t="s">
        <v>13</v>
      </c>
      <c r="C13" s="44">
        <v>0.107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0.18279999999999999</v>
      </c>
    </row>
    <row r="24" spans="1:3" ht="15" customHeight="1" x14ac:dyDescent="0.25">
      <c r="B24" s="15" t="s">
        <v>22</v>
      </c>
      <c r="C24" s="45">
        <v>0.54590000000000005</v>
      </c>
    </row>
    <row r="25" spans="1:3" ht="15" customHeight="1" x14ac:dyDescent="0.25">
      <c r="B25" s="15" t="s">
        <v>23</v>
      </c>
      <c r="C25" s="45">
        <v>0.23910000000000001</v>
      </c>
    </row>
    <row r="26" spans="1:3" ht="15" customHeight="1" x14ac:dyDescent="0.25">
      <c r="B26" s="15" t="s">
        <v>24</v>
      </c>
      <c r="C26" s="45">
        <v>3.2199999999999999E-2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0.34994163927900401</v>
      </c>
    </row>
    <row r="30" spans="1:3" ht="14.25" customHeight="1" x14ac:dyDescent="0.25">
      <c r="B30" s="25" t="s">
        <v>27</v>
      </c>
      <c r="C30" s="100">
        <v>0.10516916319369</v>
      </c>
    </row>
    <row r="31" spans="1:3" ht="14.25" customHeight="1" x14ac:dyDescent="0.25">
      <c r="B31" s="25" t="s">
        <v>28</v>
      </c>
      <c r="C31" s="100">
        <v>8.4505866354929696E-2</v>
      </c>
    </row>
    <row r="32" spans="1:3" ht="14.25" customHeight="1" x14ac:dyDescent="0.25">
      <c r="B32" s="25" t="s">
        <v>29</v>
      </c>
      <c r="C32" s="100">
        <v>0.46038333117237701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7.8661277564155201</v>
      </c>
    </row>
    <row r="38" spans="1:5" ht="15" customHeight="1" x14ac:dyDescent="0.25">
      <c r="B38" s="11" t="s">
        <v>34</v>
      </c>
      <c r="C38" s="43">
        <v>12.4478381891936</v>
      </c>
      <c r="D38" s="12"/>
      <c r="E38" s="13"/>
    </row>
    <row r="39" spans="1:5" ht="15" customHeight="1" x14ac:dyDescent="0.25">
      <c r="B39" s="11" t="s">
        <v>35</v>
      </c>
      <c r="C39" s="43">
        <v>13.9354173113574</v>
      </c>
      <c r="D39" s="12"/>
      <c r="E39" s="12"/>
    </row>
    <row r="40" spans="1:5" ht="15" customHeight="1" x14ac:dyDescent="0.25">
      <c r="B40" s="11" t="s">
        <v>36</v>
      </c>
      <c r="C40" s="99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7.4769316220000004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1.9276999999999999E-2</v>
      </c>
      <c r="D45" s="12"/>
    </row>
    <row r="46" spans="1:5" ht="15.75" customHeight="1" x14ac:dyDescent="0.25">
      <c r="B46" s="11" t="s">
        <v>41</v>
      </c>
      <c r="C46" s="45">
        <v>7.3105489999999995E-2</v>
      </c>
      <c r="D46" s="12"/>
    </row>
    <row r="47" spans="1:5" ht="15.75" customHeight="1" x14ac:dyDescent="0.25">
      <c r="B47" s="11" t="s">
        <v>42</v>
      </c>
      <c r="C47" s="45">
        <v>0.114826</v>
      </c>
      <c r="D47" s="12"/>
      <c r="E47" s="13"/>
    </row>
    <row r="48" spans="1:5" ht="15" customHeight="1" x14ac:dyDescent="0.25">
      <c r="B48" s="11" t="s">
        <v>43</v>
      </c>
      <c r="C48" s="46">
        <v>0.79279151000000003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0.56287600000000004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8.3842697000000008E-2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0.746921909562129</v>
      </c>
      <c r="C2" s="57">
        <v>0.95</v>
      </c>
      <c r="D2" s="58">
        <v>86.770455007029625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40.524326066971597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864.9948491750622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7.0055425565758203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0.231453909194305</v>
      </c>
      <c r="C10" s="57">
        <v>0.95</v>
      </c>
      <c r="D10" s="58">
        <v>13.656625510767499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0.231453909194305</v>
      </c>
      <c r="C11" s="57">
        <v>0.95</v>
      </c>
      <c r="D11" s="58">
        <v>13.656625510767499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0.231453909194305</v>
      </c>
      <c r="C12" s="57">
        <v>0.95</v>
      </c>
      <c r="D12" s="58">
        <v>13.656625510767499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0.231453909194305</v>
      </c>
      <c r="C13" s="57">
        <v>0.95</v>
      </c>
      <c r="D13" s="58">
        <v>13.656625510767499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0.231453909194305</v>
      </c>
      <c r="C14" s="57">
        <v>0.95</v>
      </c>
      <c r="D14" s="58">
        <v>13.656625510767499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0.231453909194305</v>
      </c>
      <c r="C15" s="57">
        <v>0.95</v>
      </c>
      <c r="D15" s="58">
        <v>13.656625510767499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1.363391310662851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19.805611394811169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19.805611394811169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0.97937389999999991</v>
      </c>
      <c r="C21" s="57">
        <v>0.95</v>
      </c>
      <c r="D21" s="58">
        <v>76.727649414499837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23.904870229687631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4.6821164540834266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0.24756515506810001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0.180519591902016</v>
      </c>
      <c r="C27" s="57">
        <v>0.95</v>
      </c>
      <c r="D27" s="58">
        <v>19.218001831842621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0.88293849405559699</v>
      </c>
      <c r="C29" s="57">
        <v>0.95</v>
      </c>
      <c r="D29" s="58">
        <v>179.24514608865209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0.41843582081384939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2.9936883930025688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3.027552545673728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0.9725855241080591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5">
      <c r="A4" s="3" t="s">
        <v>205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4.3999999999999997E-2</v>
      </c>
      <c r="E2" s="62">
        <f>food_insecure</f>
        <v>4.3999999999999997E-2</v>
      </c>
      <c r="F2" s="62">
        <f>food_insecure</f>
        <v>4.3999999999999997E-2</v>
      </c>
      <c r="G2" s="62">
        <f>food_insecure</f>
        <v>4.3999999999999997E-2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4.3999999999999997E-2</v>
      </c>
      <c r="F5" s="62">
        <f>food_insecure</f>
        <v>4.3999999999999997E-2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4.3999999999999997E-2</v>
      </c>
      <c r="F8" s="62">
        <f>food_insecure</f>
        <v>4.3999999999999997E-2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4.3999999999999997E-2</v>
      </c>
      <c r="F9" s="62">
        <f>food_insecure</f>
        <v>4.3999999999999997E-2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0.49700000000000011</v>
      </c>
      <c r="E10" s="62">
        <f>IF(ISBLANK(comm_deliv), frac_children_health_facility,1)</f>
        <v>0.49700000000000011</v>
      </c>
      <c r="F10" s="62">
        <f>IF(ISBLANK(comm_deliv), frac_children_health_facility,1)</f>
        <v>0.49700000000000011</v>
      </c>
      <c r="G10" s="62">
        <f>IF(ISBLANK(comm_deliv), frac_children_health_facility,1)</f>
        <v>0.49700000000000011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4.3999999999999997E-2</v>
      </c>
      <c r="I15" s="62">
        <f>food_insecure</f>
        <v>4.3999999999999997E-2</v>
      </c>
      <c r="J15" s="62">
        <f>food_insecure</f>
        <v>4.3999999999999997E-2</v>
      </c>
      <c r="K15" s="62">
        <f>food_insecure</f>
        <v>4.3999999999999997E-2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0.90900000000000003</v>
      </c>
      <c r="I18" s="62">
        <f>frac_PW_health_facility</f>
        <v>0.90900000000000003</v>
      </c>
      <c r="J18" s="62">
        <f>frac_PW_health_facility</f>
        <v>0.90900000000000003</v>
      </c>
      <c r="K18" s="62">
        <f>frac_PW_health_facility</f>
        <v>0.90900000000000003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0.107</v>
      </c>
      <c r="M24" s="62">
        <f>famplan_unmet_need</f>
        <v>0.107</v>
      </c>
      <c r="N24" s="62">
        <f>famplan_unmet_need</f>
        <v>0.107</v>
      </c>
      <c r="O24" s="62">
        <f>famplan_unmet_need</f>
        <v>0.107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7.8502892330932772E-2</v>
      </c>
      <c r="M25" s="62">
        <f>(1-food_insecure)*(0.49)+food_insecure*(0.7)</f>
        <v>0.49923999999999996</v>
      </c>
      <c r="N25" s="62">
        <f>(1-food_insecure)*(0.49)+food_insecure*(0.7)</f>
        <v>0.49923999999999996</v>
      </c>
      <c r="O25" s="62">
        <f>(1-food_insecure)*(0.49)+food_insecure*(0.7)</f>
        <v>0.49923999999999996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3.364409671325691E-2</v>
      </c>
      <c r="M26" s="62">
        <f>(1-food_insecure)*(0.21)+food_insecure*(0.3)</f>
        <v>0.21395999999999998</v>
      </c>
      <c r="N26" s="62">
        <f>(1-food_insecure)*(0.21)+food_insecure*(0.3)</f>
        <v>0.21395999999999998</v>
      </c>
      <c r="O26" s="62">
        <f>(1-food_insecure)*(0.21)+food_insecure*(0.3)</f>
        <v>0.21395999999999998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4.5097807708740327E-2</v>
      </c>
      <c r="M27" s="62">
        <f>(1-food_insecure)*(0.3)</f>
        <v>0.2868</v>
      </c>
      <c r="N27" s="62">
        <f>(1-food_insecure)*(0.3)</f>
        <v>0.2868</v>
      </c>
      <c r="O27" s="62">
        <f>(1-food_insecure)*(0.3)</f>
        <v>0.2868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0.84275520324706987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2796590.3868</v>
      </c>
      <c r="C2" s="50">
        <v>7876000</v>
      </c>
      <c r="D2" s="50">
        <v>16955000</v>
      </c>
      <c r="E2" s="50">
        <v>17439000</v>
      </c>
      <c r="F2" s="50">
        <v>15521000</v>
      </c>
      <c r="G2" s="17">
        <f t="shared" ref="G2:G16" si="0">C2+D2+E2+F2</f>
        <v>57791000</v>
      </c>
      <c r="H2" s="17">
        <f t="shared" ref="H2:H40" si="1">(B2 + stillbirth*B2/(1000-stillbirth))/(1-abortion)</f>
        <v>3201883.8882577228</v>
      </c>
      <c r="I2" s="17">
        <f t="shared" ref="I2:I40" si="2">G2-H2</f>
        <v>54589116.11174228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5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5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5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5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5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5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5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5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0.1385546479585095</v>
      </c>
    </row>
    <row r="5" spans="1:8" ht="15.75" customHeight="1" x14ac:dyDescent="0.25">
      <c r="B5" s="19" t="s">
        <v>70</v>
      </c>
      <c r="C5" s="51">
        <v>1.8057298240809729E-2</v>
      </c>
    </row>
    <row r="6" spans="1:8" ht="15.75" customHeight="1" x14ac:dyDescent="0.25">
      <c r="B6" s="19" t="s">
        <v>71</v>
      </c>
      <c r="C6" s="51">
        <v>0.14946707986729671</v>
      </c>
    </row>
    <row r="7" spans="1:8" ht="15.75" customHeight="1" x14ac:dyDescent="0.25">
      <c r="B7" s="19" t="s">
        <v>72</v>
      </c>
      <c r="C7" s="51">
        <v>0.29309180744516561</v>
      </c>
    </row>
    <row r="8" spans="1:8" ht="15.75" customHeight="1" x14ac:dyDescent="0.25">
      <c r="B8" s="19" t="s">
        <v>73</v>
      </c>
      <c r="C8" s="51">
        <v>5.2285575395470967E-5</v>
      </c>
    </row>
    <row r="9" spans="1:8" ht="15.75" customHeight="1" x14ac:dyDescent="0.25">
      <c r="B9" s="19" t="s">
        <v>74</v>
      </c>
      <c r="C9" s="51">
        <v>0.2066592754725827</v>
      </c>
    </row>
    <row r="10" spans="1:8" ht="15.75" customHeight="1" x14ac:dyDescent="0.25">
      <c r="B10" s="19" t="s">
        <v>75</v>
      </c>
      <c r="C10" s="51">
        <v>0.1941176054402404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4.9890928477146053E-2</v>
      </c>
      <c r="D14" s="51">
        <v>4.9890928477146053E-2</v>
      </c>
      <c r="E14" s="51">
        <v>4.9890928477146053E-2</v>
      </c>
      <c r="F14" s="51">
        <v>4.9890928477146053E-2</v>
      </c>
    </row>
    <row r="15" spans="1:8" ht="15.75" customHeight="1" x14ac:dyDescent="0.25">
      <c r="B15" s="19" t="s">
        <v>82</v>
      </c>
      <c r="C15" s="51">
        <v>0.1605932473652773</v>
      </c>
      <c r="D15" s="51">
        <v>0.1605932473652773</v>
      </c>
      <c r="E15" s="51">
        <v>0.1605932473652773</v>
      </c>
      <c r="F15" s="51">
        <v>0.1605932473652773</v>
      </c>
    </row>
    <row r="16" spans="1:8" ht="15.75" customHeight="1" x14ac:dyDescent="0.25">
      <c r="B16" s="19" t="s">
        <v>83</v>
      </c>
      <c r="C16" s="51">
        <v>2.2760053066342E-2</v>
      </c>
      <c r="D16" s="51">
        <v>2.2760053066342E-2</v>
      </c>
      <c r="E16" s="51">
        <v>2.2760053066342E-2</v>
      </c>
      <c r="F16" s="51">
        <v>2.2760053066342E-2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3.2439534044932851E-4</v>
      </c>
      <c r="D18" s="51">
        <v>3.2439534044932851E-4</v>
      </c>
      <c r="E18" s="51">
        <v>3.2439534044932851E-4</v>
      </c>
      <c r="F18" s="51">
        <v>3.2439534044932851E-4</v>
      </c>
    </row>
    <row r="19" spans="1:8" ht="15.75" customHeight="1" x14ac:dyDescent="0.25">
      <c r="B19" s="19" t="s">
        <v>86</v>
      </c>
      <c r="C19" s="51">
        <v>4.6984572997001029E-3</v>
      </c>
      <c r="D19" s="51">
        <v>4.6984572997001029E-3</v>
      </c>
      <c r="E19" s="51">
        <v>4.6984572997001029E-3</v>
      </c>
      <c r="F19" s="51">
        <v>4.6984572997001029E-3</v>
      </c>
    </row>
    <row r="20" spans="1:8" ht="15.75" customHeight="1" x14ac:dyDescent="0.25">
      <c r="B20" s="19" t="s">
        <v>87</v>
      </c>
      <c r="C20" s="51">
        <v>0</v>
      </c>
      <c r="D20" s="51">
        <v>0</v>
      </c>
      <c r="E20" s="51">
        <v>0</v>
      </c>
      <c r="F20" s="51">
        <v>0</v>
      </c>
    </row>
    <row r="21" spans="1:8" ht="15.75" customHeight="1" x14ac:dyDescent="0.25">
      <c r="B21" s="19" t="s">
        <v>88</v>
      </c>
      <c r="C21" s="51">
        <v>0.12818549931131759</v>
      </c>
      <c r="D21" s="51">
        <v>0.12818549931131759</v>
      </c>
      <c r="E21" s="51">
        <v>0.12818549931131759</v>
      </c>
      <c r="F21" s="51">
        <v>0.12818549931131759</v>
      </c>
    </row>
    <row r="22" spans="1:8" ht="15.75" customHeight="1" x14ac:dyDescent="0.25">
      <c r="B22" s="19" t="s">
        <v>89</v>
      </c>
      <c r="C22" s="51">
        <v>0.63354741913976764</v>
      </c>
      <c r="D22" s="51">
        <v>0.63354741913976764</v>
      </c>
      <c r="E22" s="51">
        <v>0.63354741913976764</v>
      </c>
      <c r="F22" s="51">
        <v>0.63354741913976764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5.7909057E-2</v>
      </c>
    </row>
    <row r="27" spans="1:8" ht="15.75" customHeight="1" x14ac:dyDescent="0.25">
      <c r="B27" s="19" t="s">
        <v>92</v>
      </c>
      <c r="C27" s="51">
        <v>2.6758759999999999E-2</v>
      </c>
    </row>
    <row r="28" spans="1:8" ht="15.75" customHeight="1" x14ac:dyDescent="0.25">
      <c r="B28" s="19" t="s">
        <v>93</v>
      </c>
      <c r="C28" s="51">
        <v>6.3008400000000006E-2</v>
      </c>
    </row>
    <row r="29" spans="1:8" ht="15.75" customHeight="1" x14ac:dyDescent="0.25">
      <c r="B29" s="19" t="s">
        <v>94</v>
      </c>
      <c r="C29" s="51">
        <v>0.22726674099999999</v>
      </c>
    </row>
    <row r="30" spans="1:8" ht="15.75" customHeight="1" x14ac:dyDescent="0.25">
      <c r="B30" s="19" t="s">
        <v>95</v>
      </c>
      <c r="C30" s="51">
        <v>8.1734795999999998E-2</v>
      </c>
    </row>
    <row r="31" spans="1:8" ht="15.75" customHeight="1" x14ac:dyDescent="0.25">
      <c r="B31" s="19" t="s">
        <v>96</v>
      </c>
      <c r="C31" s="51">
        <v>8.8591216E-2</v>
      </c>
    </row>
    <row r="32" spans="1:8" ht="15.75" customHeight="1" x14ac:dyDescent="0.25">
      <c r="B32" s="19" t="s">
        <v>97</v>
      </c>
      <c r="C32" s="51">
        <v>4.6972499000000001E-2</v>
      </c>
    </row>
    <row r="33" spans="2:3" ht="15.75" customHeight="1" x14ac:dyDescent="0.25">
      <c r="B33" s="19" t="s">
        <v>98</v>
      </c>
      <c r="C33" s="51">
        <v>0.18240123999999999</v>
      </c>
    </row>
    <row r="34" spans="2:3" ht="15.75" customHeight="1" x14ac:dyDescent="0.25">
      <c r="B34" s="19" t="s">
        <v>99</v>
      </c>
      <c r="C34" s="51">
        <v>0.22535729099999999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5">
      <c r="B4" s="5" t="s">
        <v>104</v>
      </c>
      <c r="C4" s="53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5">
      <c r="B5" s="5" t="s">
        <v>105</v>
      </c>
      <c r="C5" s="53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5">
      <c r="B10" s="5" t="s">
        <v>109</v>
      </c>
      <c r="C10" s="53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5">
      <c r="B11" s="5" t="s">
        <v>110</v>
      </c>
      <c r="C11" s="53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55">
        <v>0.373</v>
      </c>
      <c r="I14" s="55">
        <v>0.373</v>
      </c>
      <c r="J14" s="55">
        <v>0.373</v>
      </c>
      <c r="K14" s="55">
        <v>0.373</v>
      </c>
      <c r="L14" s="5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0.54563879999999998</v>
      </c>
      <c r="D2" s="53">
        <v>0.38127359999999999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0.2256956</v>
      </c>
      <c r="D3" s="53">
        <v>0.10669579999999999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>
        <v>0</v>
      </c>
    </row>
    <row r="5" spans="1:7" x14ac:dyDescent="0.25">
      <c r="B5" s="3" t="s">
        <v>122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2023-01-17T02:31:39Z</dcterms:modified>
</cp:coreProperties>
</file>