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6D932F0-3A2C-4D25-B6CD-2AAD1F615F9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<sst xmlns="http://schemas.openxmlformats.org/spreadsheetml/2006/main" count="2089" uniqueCount="342">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</sst>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377945.02734375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0.89599999999999991</v>
      </c>
    </row>
    <row r="12" spans="1:3" ht="15" customHeight="1" x14ac:dyDescent="0.25">
      <c r="B12" s="5" t="s">
        <v>12</v>
      </c>
      <c r="C12" s="44">
        <v>0.70299999999999996</v>
      </c>
    </row>
    <row r="13" spans="1:3" ht="15" customHeight="1" x14ac:dyDescent="0.25">
      <c r="B13" s="5" t="s">
        <v>13</v>
      </c>
      <c r="C13" s="44">
        <v>0.317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7.1399999999999991E-2</v>
      </c>
    </row>
    <row r="24" spans="1:3" ht="15" customHeight="1" x14ac:dyDescent="0.25">
      <c r="B24" s="15" t="s">
        <v>22</v>
      </c>
      <c r="C24" s="45">
        <v>0.52029999999999998</v>
      </c>
    </row>
    <row r="25" spans="1:3" ht="15" customHeight="1" x14ac:dyDescent="0.25">
      <c r="B25" s="15" t="s">
        <v>23</v>
      </c>
      <c r="C25" s="45">
        <v>0.36659999999999998</v>
      </c>
    </row>
    <row r="26" spans="1:3" ht="15" customHeight="1" x14ac:dyDescent="0.25">
      <c r="B26" s="15" t="s">
        <v>24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8.1362855927762894</v>
      </c>
    </row>
    <row r="38" spans="1:5" ht="15" customHeight="1" x14ac:dyDescent="0.25">
      <c r="B38" s="11" t="s">
        <v>34</v>
      </c>
      <c r="C38" s="43">
        <v>13.4465395041529</v>
      </c>
      <c r="D38" s="12"/>
      <c r="E38" s="13"/>
    </row>
    <row r="39" spans="1:5" ht="15" customHeight="1" x14ac:dyDescent="0.25">
      <c r="B39" s="11" t="s">
        <v>35</v>
      </c>
      <c r="C39" s="43">
        <v>15.630880923074001</v>
      </c>
      <c r="D39" s="12"/>
      <c r="E39" s="12"/>
    </row>
    <row r="40" spans="1:5" ht="15" customHeight="1" x14ac:dyDescent="0.25">
      <c r="B40" s="11" t="s">
        <v>36</v>
      </c>
      <c r="C40" s="99">
        <v>0.45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2.9981000000000001E-2</v>
      </c>
      <c r="D45" s="12"/>
    </row>
    <row r="46" spans="1:5" ht="15.75" customHeight="1" x14ac:dyDescent="0.25">
      <c r="B46" s="11" t="s">
        <v>41</v>
      </c>
      <c r="C46" s="45">
        <v>0.1045972</v>
      </c>
      <c r="D46" s="12"/>
    </row>
    <row r="47" spans="1:5" ht="15.75" customHeight="1" x14ac:dyDescent="0.25">
      <c r="B47" s="11" t="s">
        <v>42</v>
      </c>
      <c r="C47" s="45">
        <v>7.7711100000000005E-2</v>
      </c>
      <c r="D47" s="12"/>
      <c r="E47" s="13"/>
    </row>
    <row r="48" spans="1:5" ht="15" customHeight="1" x14ac:dyDescent="0.25">
      <c r="B48" s="11" t="s">
        <v>43</v>
      </c>
      <c r="C48" s="46">
        <v>0.78771069999999999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0.58909100000000003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5.3733958999999998E-2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0.6863683955017279</v>
      </c>
      <c r="C2" s="57">
        <v>0.95</v>
      </c>
      <c r="D2" s="58">
        <v>55.159498129923833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39.815804482761187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369.40825523463701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2.421950972929686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0.21268976883999599</v>
      </c>
      <c r="C10" s="57">
        <v>0.95</v>
      </c>
      <c r="D10" s="58">
        <v>12.948103926557099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0.21268976883999599</v>
      </c>
      <c r="C11" s="57">
        <v>0.95</v>
      </c>
      <c r="D11" s="58">
        <v>12.948103926557099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0.21268976883999599</v>
      </c>
      <c r="C12" s="57">
        <v>0.95</v>
      </c>
      <c r="D12" s="58">
        <v>12.948103926557099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0.21268976883999599</v>
      </c>
      <c r="C13" s="57">
        <v>0.95</v>
      </c>
      <c r="D13" s="58">
        <v>12.948103926557099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0.21268976883999599</v>
      </c>
      <c r="C14" s="57">
        <v>0.95</v>
      </c>
      <c r="D14" s="58">
        <v>12.948103926557099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0.21268976883999599</v>
      </c>
      <c r="C15" s="57">
        <v>0.95</v>
      </c>
      <c r="D15" s="58">
        <v>12.948103926557099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0.65486972645244557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0.83</v>
      </c>
      <c r="C18" s="57">
        <v>0.95</v>
      </c>
      <c r="D18" s="58">
        <v>8.5297262743193443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8.5297262743193443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0.98394409999999999</v>
      </c>
      <c r="C21" s="57">
        <v>0.95</v>
      </c>
      <c r="D21" s="58">
        <v>19.502352360317879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22.31069666521422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4.2392904639519244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0.2487204056539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0.16588473448723601</v>
      </c>
      <c r="C27" s="57">
        <v>0.95</v>
      </c>
      <c r="D27" s="58">
        <v>18.500074668290559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0.58479392767034499</v>
      </c>
      <c r="C29" s="57">
        <v>0.95</v>
      </c>
      <c r="D29" s="58">
        <v>107.0978840973747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0.56750055122199738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8.8149681090000001E-2</v>
      </c>
      <c r="C32" s="57">
        <v>0.95</v>
      </c>
      <c r="D32" s="58">
        <v>1.3995185494692861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0.50568460000000004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2.715482431759646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0.25129554536469501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205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5.0000000000000001E-3</v>
      </c>
      <c r="E2" s="62">
        <f>food_insecure</f>
        <v>5.0000000000000001E-3</v>
      </c>
      <c r="F2" s="62">
        <f>food_insecure</f>
        <v>5.0000000000000001E-3</v>
      </c>
      <c r="G2" s="62">
        <f>food_insecure</f>
        <v>5.0000000000000001E-3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5.0000000000000001E-3</v>
      </c>
      <c r="F5" s="62">
        <f>food_insecure</f>
        <v>5.0000000000000001E-3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5.0000000000000001E-3</v>
      </c>
      <c r="F8" s="62">
        <f>food_insecure</f>
        <v>5.0000000000000001E-3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5.0000000000000001E-3</v>
      </c>
      <c r="F9" s="62">
        <f>food_insecure</f>
        <v>5.0000000000000001E-3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0.70299999999999996</v>
      </c>
      <c r="E10" s="62">
        <f>IF(ISBLANK(comm_deliv), frac_children_health_facility,1)</f>
        <v>0.70299999999999996</v>
      </c>
      <c r="F10" s="62">
        <f>IF(ISBLANK(comm_deliv), frac_children_health_facility,1)</f>
        <v>0.70299999999999996</v>
      </c>
      <c r="G10" s="62">
        <f>IF(ISBLANK(comm_deliv), frac_children_health_facility,1)</f>
        <v>0.70299999999999996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5.0000000000000001E-3</v>
      </c>
      <c r="I15" s="62">
        <f>food_insecure</f>
        <v>5.0000000000000001E-3</v>
      </c>
      <c r="J15" s="62">
        <f>food_insecure</f>
        <v>5.0000000000000001E-3</v>
      </c>
      <c r="K15" s="62">
        <f>food_insecure</f>
        <v>5.0000000000000001E-3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0.89599999999999991</v>
      </c>
      <c r="I18" s="62">
        <f>frac_PW_health_facility</f>
        <v>0.89599999999999991</v>
      </c>
      <c r="J18" s="62">
        <f>frac_PW_health_facility</f>
        <v>0.89599999999999991</v>
      </c>
      <c r="K18" s="62">
        <f>frac_PW_health_facility</f>
        <v>0.89599999999999991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0.317</v>
      </c>
      <c r="M24" s="62">
        <f>famplan_unmet_need</f>
        <v>0.317</v>
      </c>
      <c r="N24" s="62">
        <f>famplan_unmet_need</f>
        <v>0.317</v>
      </c>
      <c r="O24" s="62">
        <f>famplan_unmet_need</f>
        <v>0.317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9.1292583364080013E-2</v>
      </c>
      <c r="M25" s="62">
        <f>(1-food_insecure)*(0.49)+food_insecure*(0.7)</f>
        <v>0.49104999999999999</v>
      </c>
      <c r="N25" s="62">
        <f>(1-food_insecure)*(0.49)+food_insecure*(0.7)</f>
        <v>0.49104999999999999</v>
      </c>
      <c r="O25" s="62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3.9125392870320005E-2</v>
      </c>
      <c r="M26" s="62">
        <f>(1-food_insecure)*(0.21)+food_insecure*(0.3)</f>
        <v>0.21045</v>
      </c>
      <c r="N26" s="62">
        <f>(1-food_insecure)*(0.21)+food_insecure*(0.3)</f>
        <v>0.21045</v>
      </c>
      <c r="O26" s="62">
        <f>(1-food_insecure)*(0.21)+food_insecure*(0.3)</f>
        <v>0.21045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5.5495033365600001E-2</v>
      </c>
      <c r="M27" s="62">
        <f>(1-food_insecure)*(0.3)</f>
        <v>0.29849999999999999</v>
      </c>
      <c r="N27" s="62">
        <f>(1-food_insecure)*(0.3)</f>
        <v>0.29849999999999999</v>
      </c>
      <c r="O27" s="62">
        <f>(1-food_insecure)*(0.3)</f>
        <v>0.29849999999999999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65339.898400000013</v>
      </c>
      <c r="C2" s="50">
        <v>111000</v>
      </c>
      <c r="D2" s="50">
        <v>235000</v>
      </c>
      <c r="E2" s="50">
        <v>282000</v>
      </c>
      <c r="F2" s="50">
        <v>216000</v>
      </c>
      <c r="G2" s="17">
        <f t="shared" ref="G2:G16" si="0">C2+D2+E2+F2</f>
        <v>844000</v>
      </c>
      <c r="H2" s="17">
        <f t="shared" ref="H2:H40" si="1">(B2 + stillbirth*B2/(1000-stillbirth))/(1-abortion)</f>
        <v>74640.282569463467</v>
      </c>
      <c r="I2" s="17">
        <f t="shared" ref="I2:I40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1.6385194441076219E-3</v>
      </c>
    </row>
    <row r="4" spans="1:8" ht="15.75" customHeight="1" x14ac:dyDescent="0.25">
      <c r="B4" s="19" t="s">
        <v>69</v>
      </c>
      <c r="C4" s="51">
        <v>0.1118869756131808</v>
      </c>
    </row>
    <row r="5" spans="1:8" ht="15.75" customHeight="1" x14ac:dyDescent="0.25">
      <c r="B5" s="19" t="s">
        <v>70</v>
      </c>
      <c r="C5" s="51">
        <v>5.2863040319249453E-2</v>
      </c>
    </row>
    <row r="6" spans="1:8" ht="15.75" customHeight="1" x14ac:dyDescent="0.25">
      <c r="B6" s="19" t="s">
        <v>71</v>
      </c>
      <c r="C6" s="51">
        <v>0.22337976979282501</v>
      </c>
    </row>
    <row r="7" spans="1:8" ht="15.75" customHeight="1" x14ac:dyDescent="0.25">
      <c r="B7" s="19" t="s">
        <v>72</v>
      </c>
      <c r="C7" s="51">
        <v>0.3004479003120496</v>
      </c>
    </row>
    <row r="8" spans="1:8" ht="15.75" customHeight="1" x14ac:dyDescent="0.25">
      <c r="B8" s="19" t="s">
        <v>73</v>
      </c>
      <c r="C8" s="51">
        <v>2.0953841413432579E-3</v>
      </c>
    </row>
    <row r="9" spans="1:8" ht="15.75" customHeight="1" x14ac:dyDescent="0.25">
      <c r="B9" s="19" t="s">
        <v>74</v>
      </c>
      <c r="C9" s="51">
        <v>0.22485833930304</v>
      </c>
    </row>
    <row r="10" spans="1:8" ht="15.75" customHeight="1" x14ac:dyDescent="0.25">
      <c r="B10" s="19" t="s">
        <v>75</v>
      </c>
      <c r="C10" s="51">
        <v>8.2830071074203995E-2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0.117129864319247</v>
      </c>
      <c r="D14" s="51">
        <v>0.117129864319247</v>
      </c>
      <c r="E14" s="51">
        <v>0.117129864319247</v>
      </c>
      <c r="F14" s="51">
        <v>0.117129864319247</v>
      </c>
    </row>
    <row r="15" spans="1:8" ht="15.75" customHeight="1" x14ac:dyDescent="0.25">
      <c r="B15" s="19" t="s">
        <v>82</v>
      </c>
      <c r="C15" s="51">
        <v>0.23830774603205909</v>
      </c>
      <c r="D15" s="51">
        <v>0.23830774603205909</v>
      </c>
      <c r="E15" s="51">
        <v>0.23830774603205909</v>
      </c>
      <c r="F15" s="51">
        <v>0.23830774603205909</v>
      </c>
    </row>
    <row r="16" spans="1:8" ht="15.75" customHeight="1" x14ac:dyDescent="0.25">
      <c r="B16" s="19" t="s">
        <v>83</v>
      </c>
      <c r="C16" s="51">
        <v>2.0150416790536672E-2</v>
      </c>
      <c r="D16" s="51">
        <v>2.0150416790536672E-2</v>
      </c>
      <c r="E16" s="51">
        <v>2.0150416790536672E-2</v>
      </c>
      <c r="F16" s="51">
        <v>2.0150416790536672E-2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4.3259595359301448E-3</v>
      </c>
      <c r="D19" s="51">
        <v>4.3259595359301448E-3</v>
      </c>
      <c r="E19" s="51">
        <v>4.3259595359301448E-3</v>
      </c>
      <c r="F19" s="51">
        <v>4.3259595359301448E-3</v>
      </c>
    </row>
    <row r="20" spans="1:8" ht="15.75" customHeight="1" x14ac:dyDescent="0.25">
      <c r="B20" s="19" t="s">
        <v>87</v>
      </c>
      <c r="C20" s="51">
        <v>1.4451251271074979E-3</v>
      </c>
      <c r="D20" s="51">
        <v>1.4451251271074979E-3</v>
      </c>
      <c r="E20" s="51">
        <v>1.4451251271074979E-3</v>
      </c>
      <c r="F20" s="51">
        <v>1.4451251271074979E-3</v>
      </c>
    </row>
    <row r="21" spans="1:8" ht="15.75" customHeight="1" x14ac:dyDescent="0.25">
      <c r="B21" s="19" t="s">
        <v>88</v>
      </c>
      <c r="C21" s="51">
        <v>0.14876122831317579</v>
      </c>
      <c r="D21" s="51">
        <v>0.14876122831317579</v>
      </c>
      <c r="E21" s="51">
        <v>0.14876122831317579</v>
      </c>
      <c r="F21" s="51">
        <v>0.14876122831317579</v>
      </c>
    </row>
    <row r="22" spans="1:8" ht="15.75" customHeight="1" x14ac:dyDescent="0.25">
      <c r="B22" s="19" t="s">
        <v>89</v>
      </c>
      <c r="C22" s="51">
        <v>0.4698796598819438</v>
      </c>
      <c r="D22" s="51">
        <v>0.4698796598819438</v>
      </c>
      <c r="E22" s="51">
        <v>0.4698796598819438</v>
      </c>
      <c r="F22" s="51">
        <v>0.4698796598819438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4.767842600000001E-2</v>
      </c>
    </row>
    <row r="27" spans="1:8" ht="15.75" customHeight="1" x14ac:dyDescent="0.25">
      <c r="B27" s="19" t="s">
        <v>92</v>
      </c>
      <c r="C27" s="51">
        <v>1.8794775E-2</v>
      </c>
    </row>
    <row r="28" spans="1:8" ht="15.75" customHeight="1" x14ac:dyDescent="0.25">
      <c r="B28" s="19" t="s">
        <v>93</v>
      </c>
      <c r="C28" s="51">
        <v>0.23166139099999999</v>
      </c>
    </row>
    <row r="29" spans="1:8" ht="15.75" customHeight="1" x14ac:dyDescent="0.25">
      <c r="B29" s="19" t="s">
        <v>94</v>
      </c>
      <c r="C29" s="51">
        <v>0.138538992</v>
      </c>
    </row>
    <row r="30" spans="1:8" ht="15.75" customHeight="1" x14ac:dyDescent="0.25">
      <c r="B30" s="19" t="s">
        <v>95</v>
      </c>
      <c r="C30" s="51">
        <v>5.0761070999999998E-2</v>
      </c>
    </row>
    <row r="31" spans="1:8" ht="15.75" customHeight="1" x14ac:dyDescent="0.25">
      <c r="B31" s="19" t="s">
        <v>96</v>
      </c>
      <c r="C31" s="51">
        <v>7.0366394999999998E-2</v>
      </c>
    </row>
    <row r="32" spans="1:8" ht="15.75" customHeight="1" x14ac:dyDescent="0.25">
      <c r="B32" s="19" t="s">
        <v>97</v>
      </c>
      <c r="C32" s="51">
        <v>0.147583886</v>
      </c>
    </row>
    <row r="33" spans="2:3" ht="15.75" customHeight="1" x14ac:dyDescent="0.25">
      <c r="B33" s="19" t="s">
        <v>98</v>
      </c>
      <c r="C33" s="51">
        <v>0.122079576</v>
      </c>
    </row>
    <row r="34" spans="2:3" ht="15.75" customHeight="1" x14ac:dyDescent="0.25">
      <c r="B34" s="19" t="s">
        <v>99</v>
      </c>
      <c r="C34" s="51">
        <v>0.17253548899999999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104</v>
      </c>
      <c r="C4" s="53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105</v>
      </c>
      <c r="C5" s="53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109</v>
      </c>
      <c r="C10" s="53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110</v>
      </c>
      <c r="C11" s="53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5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5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5">
      <c r="B5" s="3" t="s">
        <v>122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2023-01-17T02:34:02Z</dcterms:modified>
</cp:coreProperties>
</file>