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8FA08AF-3761-4BD3-AAD6-734261BEC98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<sst xmlns="http://schemas.openxmlformats.org/spreadsheetml/2006/main" count="2089" uniqueCount="342">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</sst>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7760108.6875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0.59899999999999998</v>
      </c>
    </row>
    <row r="12" spans="1:3" ht="15" customHeight="1" x14ac:dyDescent="0.25">
      <c r="B12" s="5" t="s">
        <v>12</v>
      </c>
      <c r="C12" s="44">
        <v>0.8</v>
      </c>
    </row>
    <row r="13" spans="1:3" ht="15" customHeight="1" x14ac:dyDescent="0.25">
      <c r="B13" s="5" t="s">
        <v>13</v>
      </c>
      <c r="C13" s="44">
        <v>0.501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0.22259625240667799</v>
      </c>
    </row>
    <row r="30" spans="1:3" ht="14.25" customHeight="1" x14ac:dyDescent="0.25">
      <c r="B30" s="25" t="s">
        <v>27</v>
      </c>
      <c r="C30" s="100">
        <v>6.9957740272098695E-2</v>
      </c>
    </row>
    <row r="31" spans="1:3" ht="14.25" customHeight="1" x14ac:dyDescent="0.25">
      <c r="B31" s="25" t="s">
        <v>28</v>
      </c>
      <c r="C31" s="100">
        <v>0.118524449703556</v>
      </c>
    </row>
    <row r="32" spans="1:3" ht="14.25" customHeight="1" x14ac:dyDescent="0.25">
      <c r="B32" s="25" t="s">
        <v>29</v>
      </c>
      <c r="C32" s="100">
        <v>0.58892155761766807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19.977949018999499</v>
      </c>
    </row>
    <row r="38" spans="1:5" ht="15" customHeight="1" x14ac:dyDescent="0.25">
      <c r="B38" s="11" t="s">
        <v>34</v>
      </c>
      <c r="C38" s="43">
        <v>33.437325621288203</v>
      </c>
      <c r="D38" s="12"/>
      <c r="E38" s="13"/>
    </row>
    <row r="39" spans="1:5" ht="15" customHeight="1" x14ac:dyDescent="0.25">
      <c r="B39" s="11" t="s">
        <v>35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99">
        <v>3.75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2.1789699999999999E-2</v>
      </c>
      <c r="D45" s="12"/>
    </row>
    <row r="46" spans="1:5" ht="15.75" customHeight="1" x14ac:dyDescent="0.25">
      <c r="B46" s="11" t="s">
        <v>41</v>
      </c>
      <c r="C46" s="45">
        <v>0.1139232</v>
      </c>
      <c r="D46" s="12"/>
    </row>
    <row r="47" spans="1:5" ht="15.75" customHeight="1" x14ac:dyDescent="0.25">
      <c r="B47" s="11" t="s">
        <v>42</v>
      </c>
      <c r="C47" s="45">
        <v>0.22322139999999999</v>
      </c>
      <c r="D47" s="12"/>
      <c r="E47" s="13"/>
    </row>
    <row r="48" spans="1:5" ht="15" customHeight="1" x14ac:dyDescent="0.25">
      <c r="B48" s="11" t="s">
        <v>43</v>
      </c>
      <c r="C48" s="46">
        <v>0.64106570000000007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0.50075199999999997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0.40624226579032102</v>
      </c>
      <c r="C2" s="57">
        <v>0.95</v>
      </c>
      <c r="D2" s="58">
        <v>35.298790342981107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42.462736160777617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58.038353853841237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0.2271323621560265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0.17693349585575499</v>
      </c>
      <c r="C10" s="57">
        <v>0.95</v>
      </c>
      <c r="D10" s="58">
        <v>13.48044806079821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0.17693349585575499</v>
      </c>
      <c r="C11" s="57">
        <v>0.95</v>
      </c>
      <c r="D11" s="58">
        <v>13.48044806079821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0.17693349585575499</v>
      </c>
      <c r="C12" s="57">
        <v>0.95</v>
      </c>
      <c r="D12" s="58">
        <v>13.48044806079821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0.17693349585575499</v>
      </c>
      <c r="C13" s="57">
        <v>0.95</v>
      </c>
      <c r="D13" s="58">
        <v>13.48044806079821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0.17693349585575499</v>
      </c>
      <c r="C14" s="57">
        <v>0.95</v>
      </c>
      <c r="D14" s="58">
        <v>13.48044806079821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0.17693349585575499</v>
      </c>
      <c r="C15" s="57">
        <v>0.95</v>
      </c>
      <c r="D15" s="58">
        <v>13.48044806079821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0.21968425772577191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0.74299999999999999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0.33</v>
      </c>
      <c r="C18" s="57">
        <v>0.95</v>
      </c>
      <c r="D18" s="58">
        <v>1.4452504614591219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1.4452504614591219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0.73362120000000008</v>
      </c>
      <c r="C21" s="57">
        <v>0.95</v>
      </c>
      <c r="D21" s="58">
        <v>1.9139343807497731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22.971512023357811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4.4240020217934282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0.25604671053312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0.101353864427319</v>
      </c>
      <c r="C27" s="57">
        <v>0.95</v>
      </c>
      <c r="D27" s="58">
        <v>19.479513896614868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0.18472318155485101</v>
      </c>
      <c r="C29" s="57">
        <v>0.95</v>
      </c>
      <c r="D29" s="58">
        <v>61.768801095950799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0.95745752850980892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6.9999999999999993E-3</v>
      </c>
      <c r="C32" s="57">
        <v>0.95</v>
      </c>
      <c r="D32" s="58">
        <v>0.41454246308118348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0.7628610992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0.84200000000000008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0.4590455</v>
      </c>
      <c r="C38" s="57">
        <v>0.95</v>
      </c>
      <c r="D38" s="58">
        <v>3.9315280454264041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0.21269043983393501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205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0.41699999999999998</v>
      </c>
      <c r="E2" s="62">
        <f>food_insecure</f>
        <v>0.41699999999999998</v>
      </c>
      <c r="F2" s="62">
        <f>food_insecure</f>
        <v>0.41699999999999998</v>
      </c>
      <c r="G2" s="62">
        <f>food_insecure</f>
        <v>0.41699999999999998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0.41699999999999998</v>
      </c>
      <c r="F5" s="62">
        <f>food_insecure</f>
        <v>0.41699999999999998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0.41699999999999998</v>
      </c>
      <c r="F8" s="62">
        <f>food_insecure</f>
        <v>0.41699999999999998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0.41699999999999998</v>
      </c>
      <c r="F9" s="62">
        <f>food_insecure</f>
        <v>0.41699999999999998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</v>
      </c>
      <c r="E10" s="62">
        <f>IF(ISBLANK(comm_deliv), frac_children_health_facility,1)</f>
        <v>0.8</v>
      </c>
      <c r="F10" s="62">
        <f>IF(ISBLANK(comm_deliv), frac_children_health_facility,1)</f>
        <v>0.8</v>
      </c>
      <c r="G10" s="62">
        <f>IF(ISBLANK(comm_deliv), frac_children_health_facility,1)</f>
        <v>0.8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0.41699999999999998</v>
      </c>
      <c r="I15" s="62">
        <f>food_insecure</f>
        <v>0.41699999999999998</v>
      </c>
      <c r="J15" s="62">
        <f>food_insecure</f>
        <v>0.41699999999999998</v>
      </c>
      <c r="K15" s="62">
        <f>food_insecure</f>
        <v>0.41699999999999998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0.59899999999999998</v>
      </c>
      <c r="I18" s="62">
        <f>frac_PW_health_facility</f>
        <v>0.59899999999999998</v>
      </c>
      <c r="J18" s="62">
        <f>frac_PW_health_facility</f>
        <v>0.59899999999999998</v>
      </c>
      <c r="K18" s="62">
        <f>frac_PW_health_facility</f>
        <v>0.59899999999999998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0.73</v>
      </c>
      <c r="I19" s="62">
        <f>frac_malaria_risk</f>
        <v>0.73</v>
      </c>
      <c r="J19" s="62">
        <f>frac_malaria_risk</f>
        <v>0.73</v>
      </c>
      <c r="K19" s="62">
        <f>frac_malaria_risk</f>
        <v>0.73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0.501</v>
      </c>
      <c r="M24" s="62">
        <f>famplan_unmet_need</f>
        <v>0.501</v>
      </c>
      <c r="N24" s="62">
        <f>famplan_unmet_need</f>
        <v>0.501</v>
      </c>
      <c r="O24" s="62">
        <f>famplan_unmet_need</f>
        <v>0.501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0.38926299843824402</v>
      </c>
      <c r="M25" s="62">
        <f>(1-food_insecure)*(0.49)+food_insecure*(0.7)</f>
        <v>0.57756999999999992</v>
      </c>
      <c r="N25" s="62">
        <f>(1-food_insecure)*(0.49)+food_insecure*(0.7)</f>
        <v>0.57756999999999992</v>
      </c>
      <c r="O25" s="62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0.16682699933067599</v>
      </c>
      <c r="M26" s="62">
        <f>(1-food_insecure)*(0.21)+food_insecure*(0.3)</f>
        <v>0.24752999999999997</v>
      </c>
      <c r="N26" s="62">
        <f>(1-food_insecure)*(0.21)+food_insecure*(0.3)</f>
        <v>0.24752999999999997</v>
      </c>
      <c r="O26" s="62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0.11787679143108</v>
      </c>
      <c r="M27" s="62">
        <f>(1-food_insecure)*(0.3)</f>
        <v>0.17489999999999997</v>
      </c>
      <c r="N27" s="62">
        <f>(1-food_insecure)*(0.3)</f>
        <v>0.17489999999999997</v>
      </c>
      <c r="O27" s="62">
        <f>(1-food_insecure)*(0.3)</f>
        <v>0.17489999999999997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0.73</v>
      </c>
      <c r="D34" s="62">
        <f t="shared" si="3"/>
        <v>0.73</v>
      </c>
      <c r="E34" s="62">
        <f t="shared" si="3"/>
        <v>0.73</v>
      </c>
      <c r="F34" s="62">
        <f t="shared" si="3"/>
        <v>0.73</v>
      </c>
      <c r="G34" s="62">
        <f t="shared" si="3"/>
        <v>0.73</v>
      </c>
      <c r="H34" s="62">
        <f t="shared" si="3"/>
        <v>0.73</v>
      </c>
      <c r="I34" s="62">
        <f t="shared" si="3"/>
        <v>0.73</v>
      </c>
      <c r="J34" s="62">
        <f t="shared" si="3"/>
        <v>0.73</v>
      </c>
      <c r="K34" s="62">
        <f t="shared" si="3"/>
        <v>0.73</v>
      </c>
      <c r="L34" s="62">
        <f t="shared" si="3"/>
        <v>0.73</v>
      </c>
      <c r="M34" s="62">
        <f t="shared" si="3"/>
        <v>0.73</v>
      </c>
      <c r="N34" s="62">
        <f t="shared" si="3"/>
        <v>0.73</v>
      </c>
      <c r="O34" s="62">
        <f t="shared" si="3"/>
        <v>0.73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1937294.0963999999</v>
      </c>
      <c r="C2" s="50">
        <v>2753000</v>
      </c>
      <c r="D2" s="50">
        <v>4153000</v>
      </c>
      <c r="E2" s="50">
        <v>3503000</v>
      </c>
      <c r="F2" s="50">
        <v>3374000</v>
      </c>
      <c r="G2" s="17">
        <f t="shared" ref="G2:G16" si="0">C2+D2+E2+F2</f>
        <v>13783000</v>
      </c>
      <c r="H2" s="17">
        <f t="shared" ref="H2:H40" si="1">(B2 + stillbirth*B2/(1000-stillbirth))/(1-abortion)</f>
        <v>2241437.0005189627</v>
      </c>
      <c r="I2" s="17">
        <f t="shared" ref="I2:I40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3.7349964796451582E-3</v>
      </c>
    </row>
    <row r="4" spans="1:8" ht="15.75" customHeight="1" x14ac:dyDescent="0.25">
      <c r="B4" s="19" t="s">
        <v>69</v>
      </c>
      <c r="C4" s="51">
        <v>0.1683641804750802</v>
      </c>
    </row>
    <row r="5" spans="1:8" ht="15.75" customHeight="1" x14ac:dyDescent="0.25">
      <c r="B5" s="19" t="s">
        <v>70</v>
      </c>
      <c r="C5" s="51">
        <v>6.8511344783055872E-2</v>
      </c>
    </row>
    <row r="6" spans="1:8" ht="15.75" customHeight="1" x14ac:dyDescent="0.25">
      <c r="B6" s="19" t="s">
        <v>71</v>
      </c>
      <c r="C6" s="51">
        <v>0.28961382603040869</v>
      </c>
    </row>
    <row r="7" spans="1:8" ht="15.75" customHeight="1" x14ac:dyDescent="0.25">
      <c r="B7" s="19" t="s">
        <v>72</v>
      </c>
      <c r="C7" s="51">
        <v>0.26578332909909741</v>
      </c>
    </row>
    <row r="8" spans="1:8" ht="15.75" customHeight="1" x14ac:dyDescent="0.25">
      <c r="B8" s="19" t="s">
        <v>73</v>
      </c>
      <c r="C8" s="51">
        <v>5.4550275158131547E-3</v>
      </c>
    </row>
    <row r="9" spans="1:8" ht="15.75" customHeight="1" x14ac:dyDescent="0.25">
      <c r="B9" s="19" t="s">
        <v>74</v>
      </c>
      <c r="C9" s="51">
        <v>0.1159903030395404</v>
      </c>
    </row>
    <row r="10" spans="1:8" ht="15.75" customHeight="1" x14ac:dyDescent="0.25">
      <c r="B10" s="19" t="s">
        <v>75</v>
      </c>
      <c r="C10" s="51">
        <v>8.2546992577359035E-2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0.1184645231726117</v>
      </c>
      <c r="D14" s="51">
        <v>0.1184645231726117</v>
      </c>
      <c r="E14" s="51">
        <v>0.1184645231726117</v>
      </c>
      <c r="F14" s="51">
        <v>0.1184645231726117</v>
      </c>
    </row>
    <row r="15" spans="1:8" ht="15.75" customHeight="1" x14ac:dyDescent="0.25">
      <c r="B15" s="19" t="s">
        <v>82</v>
      </c>
      <c r="C15" s="51">
        <v>0.17943005103756041</v>
      </c>
      <c r="D15" s="51">
        <v>0.17943005103756041</v>
      </c>
      <c r="E15" s="51">
        <v>0.17943005103756041</v>
      </c>
      <c r="F15" s="51">
        <v>0.17943005103756041</v>
      </c>
    </row>
    <row r="16" spans="1:8" ht="15.75" customHeight="1" x14ac:dyDescent="0.25">
      <c r="B16" s="19" t="s">
        <v>83</v>
      </c>
      <c r="C16" s="51">
        <v>2.63670167433382E-2</v>
      </c>
      <c r="D16" s="51">
        <v>2.63670167433382E-2</v>
      </c>
      <c r="E16" s="51">
        <v>2.63670167433382E-2</v>
      </c>
      <c r="F16" s="51">
        <v>2.63670167433382E-2</v>
      </c>
    </row>
    <row r="17" spans="1:8" ht="15.75" customHeight="1" x14ac:dyDescent="0.25">
      <c r="B17" s="19" t="s">
        <v>84</v>
      </c>
      <c r="C17" s="51">
        <v>2.90497408943349E-3</v>
      </c>
      <c r="D17" s="51">
        <v>2.90497408943349E-3</v>
      </c>
      <c r="E17" s="51">
        <v>2.90497408943349E-3</v>
      </c>
      <c r="F17" s="51">
        <v>2.90497408943349E-3</v>
      </c>
    </row>
    <row r="18" spans="1:8" ht="15.75" customHeight="1" x14ac:dyDescent="0.25">
      <c r="B18" s="19" t="s">
        <v>85</v>
      </c>
      <c r="C18" s="51">
        <v>0.17661620987386659</v>
      </c>
      <c r="D18" s="51">
        <v>0.17661620987386659</v>
      </c>
      <c r="E18" s="51">
        <v>0.17661620987386659</v>
      </c>
      <c r="F18" s="51">
        <v>0.17661620987386659</v>
      </c>
    </row>
    <row r="19" spans="1:8" ht="15.75" customHeight="1" x14ac:dyDescent="0.25">
      <c r="B19" s="19" t="s">
        <v>86</v>
      </c>
      <c r="C19" s="51">
        <v>2.4327006283892842E-2</v>
      </c>
      <c r="D19" s="51">
        <v>2.4327006283892842E-2</v>
      </c>
      <c r="E19" s="51">
        <v>2.4327006283892842E-2</v>
      </c>
      <c r="F19" s="51">
        <v>2.4327006283892842E-2</v>
      </c>
    </row>
    <row r="20" spans="1:8" ht="15.75" customHeight="1" x14ac:dyDescent="0.25">
      <c r="B20" s="19" t="s">
        <v>87</v>
      </c>
      <c r="C20" s="51">
        <v>8.3004756992584749E-2</v>
      </c>
      <c r="D20" s="51">
        <v>8.3004756992584749E-2</v>
      </c>
      <c r="E20" s="51">
        <v>8.3004756992584749E-2</v>
      </c>
      <c r="F20" s="51">
        <v>8.3004756992584749E-2</v>
      </c>
    </row>
    <row r="21" spans="1:8" ht="15.75" customHeight="1" x14ac:dyDescent="0.25">
      <c r="B21" s="19" t="s">
        <v>88</v>
      </c>
      <c r="C21" s="51">
        <v>0.10041862362320669</v>
      </c>
      <c r="D21" s="51">
        <v>0.10041862362320669</v>
      </c>
      <c r="E21" s="51">
        <v>0.10041862362320669</v>
      </c>
      <c r="F21" s="51">
        <v>0.10041862362320669</v>
      </c>
    </row>
    <row r="22" spans="1:8" ht="15.75" customHeight="1" x14ac:dyDescent="0.25">
      <c r="B22" s="19" t="s">
        <v>89</v>
      </c>
      <c r="C22" s="51">
        <v>0.28846683818350538</v>
      </c>
      <c r="D22" s="51">
        <v>0.28846683818350538</v>
      </c>
      <c r="E22" s="51">
        <v>0.28846683818350538</v>
      </c>
      <c r="F22" s="51">
        <v>0.28846683818350538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8.465819899999999E-2</v>
      </c>
    </row>
    <row r="27" spans="1:8" ht="15.75" customHeight="1" x14ac:dyDescent="0.25">
      <c r="B27" s="19" t="s">
        <v>92</v>
      </c>
      <c r="C27" s="51">
        <v>8.3993499999999999E-3</v>
      </c>
    </row>
    <row r="28" spans="1:8" ht="15.75" customHeight="1" x14ac:dyDescent="0.25">
      <c r="B28" s="19" t="s">
        <v>93</v>
      </c>
      <c r="C28" s="51">
        <v>0.14948149299999999</v>
      </c>
    </row>
    <row r="29" spans="1:8" ht="15.75" customHeight="1" x14ac:dyDescent="0.25">
      <c r="B29" s="19" t="s">
        <v>94</v>
      </c>
      <c r="C29" s="51">
        <v>0.16164467800000001</v>
      </c>
    </row>
    <row r="30" spans="1:8" ht="15.75" customHeight="1" x14ac:dyDescent="0.25">
      <c r="B30" s="19" t="s">
        <v>95</v>
      </c>
      <c r="C30" s="51">
        <v>0.100545357</v>
      </c>
    </row>
    <row r="31" spans="1:8" ht="15.75" customHeight="1" x14ac:dyDescent="0.25">
      <c r="B31" s="19" t="s">
        <v>96</v>
      </c>
      <c r="C31" s="51">
        <v>0.10497287399999999</v>
      </c>
    </row>
    <row r="32" spans="1:8" ht="15.75" customHeight="1" x14ac:dyDescent="0.25">
      <c r="B32" s="19" t="s">
        <v>97</v>
      </c>
      <c r="C32" s="51">
        <v>1.7941111999999999E-2</v>
      </c>
    </row>
    <row r="33" spans="2:3" ht="15.75" customHeight="1" x14ac:dyDescent="0.25">
      <c r="B33" s="19" t="s">
        <v>98</v>
      </c>
      <c r="C33" s="51">
        <v>8.1330947000000015E-2</v>
      </c>
    </row>
    <row r="34" spans="2:3" ht="15.75" customHeight="1" x14ac:dyDescent="0.25">
      <c r="B34" s="19" t="s">
        <v>99</v>
      </c>
      <c r="C34" s="51">
        <v>0.29102599000000001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104</v>
      </c>
      <c r="C4" s="53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105</v>
      </c>
      <c r="C5" s="53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109</v>
      </c>
      <c r="C10" s="53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110</v>
      </c>
      <c r="C11" s="53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5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5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5">
      <c r="B5" s="3" t="s">
        <v>122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2023-01-17T02:35:42Z</dcterms:modified>
</cp:coreProperties>
</file>