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02D3AD3-BAA1-4264-8EB8-81CA9648E8C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39" i="2" l="1"/>
  <c r="D58" i="20"/>
  <c r="A14" i="2"/>
  <c r="A18" i="2"/>
  <c r="A24" i="2"/>
  <c r="A28" i="2"/>
  <c r="A34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2" i="2"/>
  <c r="A26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<sst xmlns="http://schemas.openxmlformats.org/spreadsheetml/2006/main" count="2093" uniqueCount="337">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</sst>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0.73699999999999999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0.30299999999999999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8.1799999999999998E-2</v>
      </c>
    </row>
    <row r="24" spans="1:3" ht="15" customHeight="1" x14ac:dyDescent="0.25">
      <c r="B24" s="7" t="s">
        <v>22</v>
      </c>
      <c r="C24" s="33">
        <v>0.59670000000000001</v>
      </c>
    </row>
    <row r="25" spans="1:3" ht="15" customHeight="1" x14ac:dyDescent="0.25">
      <c r="B25" s="7" t="s">
        <v>23</v>
      </c>
      <c r="C25" s="33">
        <v>0.30309999999999998</v>
      </c>
    </row>
    <row r="26" spans="1:3" ht="15" customHeight="1" x14ac:dyDescent="0.25">
      <c r="B26" s="7" t="s">
        <v>24</v>
      </c>
      <c r="C26" s="33">
        <v>1.84E-2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8.2114124000000011E-2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45.442281641165188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42.690090320031779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217.064805431211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1.2067961995200209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13.70780222005237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13.70780222005237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13.70780222005237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13.70780222005237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13.70780222005237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13.70780222005237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0.44701907318651901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5.0635162116449219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5.0635162116449219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13.06808901635755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23.483058881679661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4.5660983713272767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19.70745253122227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84.919796715648516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1.831453715203385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0.92608930441939119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2.9135134663262119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0.73699999999999999</v>
      </c>
      <c r="I18" s="47">
        <f>frac_PW_health_facility</f>
        <v>0.73699999999999999</v>
      </c>
      <c r="J18" s="47">
        <f>frac_PW_health_facility</f>
        <v>0.73699999999999999</v>
      </c>
      <c r="K18" s="47">
        <f>frac_PW_health_facility</f>
        <v>0.73699999999999999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0.30299999999999999</v>
      </c>
      <c r="M24" s="47">
        <f>famplan_unmet_need</f>
        <v>0.30299999999999999</v>
      </c>
      <c r="N24" s="47">
        <f>famplan_unmet_need</f>
        <v>0.30299999999999999</v>
      </c>
      <c r="O24" s="47">
        <f>famplan_unmet_need</f>
        <v>0.30299999999999999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9.5079631369632017E-2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4.0748413444128002E-2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5.0084964786239999E-2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1534414.3632</v>
      </c>
      <c r="C2" s="37">
        <v>3226000</v>
      </c>
      <c r="D2" s="37">
        <v>7412000</v>
      </c>
      <c r="E2" s="37">
        <v>333000</v>
      </c>
      <c r="F2" s="37">
        <v>224000</v>
      </c>
      <c r="G2" s="9">
        <f t="shared" ref="G2:G40" si="0">C2+D2+E2+F2</f>
        <v>11195000</v>
      </c>
      <c r="H2" s="9">
        <f t="shared" ref="H2:H40" si="1">(B2 + stillbirth*B2/(1000-stillbirth))/(1-abortion)</f>
        <v>1760117.2329722573</v>
      </c>
      <c r="I2" s="9">
        <f t="shared" ref="I2:I40" si="2">G2-H2</f>
        <v>9434882.7670277432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1519116.5120000001</v>
      </c>
      <c r="C3" s="37">
        <v>3266000</v>
      </c>
      <c r="D3" s="37">
        <v>7147000</v>
      </c>
      <c r="E3" s="37">
        <v>350000</v>
      </c>
      <c r="F3" s="37">
        <v>232000</v>
      </c>
      <c r="G3" s="9">
        <f t="shared" si="0"/>
        <v>10995000</v>
      </c>
      <c r="H3" s="9">
        <f t="shared" si="1"/>
        <v>1742569.1624051835</v>
      </c>
      <c r="I3" s="9">
        <f t="shared" si="2"/>
        <v>9252430.8375948165</v>
      </c>
    </row>
    <row r="4" spans="1:9" ht="15.75" customHeight="1" x14ac:dyDescent="0.25">
      <c r="A4" s="69">
        <f t="shared" si="3"/>
        <v>2023</v>
      </c>
      <c r="B4" s="36">
        <v>1502957.3455999999</v>
      </c>
      <c r="C4" s="37">
        <v>3317000</v>
      </c>
      <c r="D4" s="37">
        <v>6891000</v>
      </c>
      <c r="E4" s="37">
        <v>366000</v>
      </c>
      <c r="F4" s="37">
        <v>240000</v>
      </c>
      <c r="G4" s="9">
        <f t="shared" si="0"/>
        <v>10814000</v>
      </c>
      <c r="H4" s="9">
        <f t="shared" si="1"/>
        <v>1724033.0824953271</v>
      </c>
      <c r="I4" s="9">
        <f t="shared" si="2"/>
        <v>9089966.917504672</v>
      </c>
    </row>
    <row r="5" spans="1:9" ht="15.75" customHeight="1" x14ac:dyDescent="0.25">
      <c r="A5" s="69">
        <f t="shared" si="3"/>
        <v>2024</v>
      </c>
      <c r="B5" s="36">
        <v>1485839.6136</v>
      </c>
      <c r="C5" s="37">
        <v>3371000</v>
      </c>
      <c r="D5" s="37">
        <v>6677000</v>
      </c>
      <c r="E5" s="37">
        <v>382000</v>
      </c>
      <c r="F5" s="37">
        <v>249000</v>
      </c>
      <c r="G5" s="9">
        <f t="shared" si="0"/>
        <v>10679000</v>
      </c>
      <c r="H5" s="9">
        <f t="shared" si="1"/>
        <v>1704397.43790988</v>
      </c>
      <c r="I5" s="9">
        <f t="shared" si="2"/>
        <v>8974602.5620901193</v>
      </c>
    </row>
    <row r="6" spans="1:9" ht="15.75" customHeight="1" x14ac:dyDescent="0.25">
      <c r="A6" s="69">
        <f t="shared" si="3"/>
        <v>2025</v>
      </c>
      <c r="B6" s="36">
        <v>1467675.4480000001</v>
      </c>
      <c r="C6" s="37">
        <v>3425000</v>
      </c>
      <c r="D6" s="37">
        <v>6525000</v>
      </c>
      <c r="E6" s="37">
        <v>398000</v>
      </c>
      <c r="F6" s="37">
        <v>258000</v>
      </c>
      <c r="G6" s="9">
        <f t="shared" si="0"/>
        <v>10606000</v>
      </c>
      <c r="H6" s="9">
        <f t="shared" si="1"/>
        <v>1683561.4358090872</v>
      </c>
      <c r="I6" s="9">
        <f t="shared" si="2"/>
        <v>8922438.564190913</v>
      </c>
    </row>
    <row r="7" spans="1:9" ht="15.75" customHeight="1" x14ac:dyDescent="0.25">
      <c r="A7" s="69">
        <f t="shared" si="3"/>
        <v>2026</v>
      </c>
      <c r="B7" s="36">
        <v>1444569.8101999999</v>
      </c>
      <c r="C7" s="37">
        <v>3476000</v>
      </c>
      <c r="D7" s="37">
        <v>6435000</v>
      </c>
      <c r="E7" s="37">
        <v>413000</v>
      </c>
      <c r="F7" s="37">
        <v>268000</v>
      </c>
      <c r="G7" s="9">
        <f t="shared" si="0"/>
        <v>10592000</v>
      </c>
      <c r="H7" s="9">
        <f t="shared" si="1"/>
        <v>1657057.101487176</v>
      </c>
      <c r="I7" s="9">
        <f t="shared" si="2"/>
        <v>8934942.8985128235</v>
      </c>
    </row>
    <row r="8" spans="1:9" ht="15.75" customHeight="1" x14ac:dyDescent="0.25">
      <c r="A8" s="69">
        <f t="shared" si="3"/>
        <v>2027</v>
      </c>
      <c r="B8" s="36">
        <v>1420431.5072000001</v>
      </c>
      <c r="C8" s="37">
        <v>3524000</v>
      </c>
      <c r="D8" s="37">
        <v>6412000</v>
      </c>
      <c r="E8" s="37">
        <v>427000</v>
      </c>
      <c r="F8" s="37">
        <v>277000</v>
      </c>
      <c r="G8" s="9">
        <f t="shared" si="0"/>
        <v>10640000</v>
      </c>
      <c r="H8" s="9">
        <f t="shared" si="1"/>
        <v>1629368.2032964674</v>
      </c>
      <c r="I8" s="9">
        <f t="shared" si="2"/>
        <v>9010631.7967035323</v>
      </c>
    </row>
    <row r="9" spans="1:9" ht="15.75" customHeight="1" x14ac:dyDescent="0.25">
      <c r="A9" s="69">
        <f t="shared" si="3"/>
        <v>2028</v>
      </c>
      <c r="B9" s="36">
        <v>1395284.9372</v>
      </c>
      <c r="C9" s="37">
        <v>3566000</v>
      </c>
      <c r="D9" s="37">
        <v>6441000</v>
      </c>
      <c r="E9" s="37">
        <v>440000</v>
      </c>
      <c r="F9" s="37">
        <v>287000</v>
      </c>
      <c r="G9" s="9">
        <f t="shared" si="0"/>
        <v>10734000</v>
      </c>
      <c r="H9" s="9">
        <f t="shared" si="1"/>
        <v>1600522.7282613944</v>
      </c>
      <c r="I9" s="9">
        <f t="shared" si="2"/>
        <v>9133477.2717386056</v>
      </c>
    </row>
    <row r="10" spans="1:9" ht="15.75" customHeight="1" x14ac:dyDescent="0.25">
      <c r="A10" s="69">
        <f t="shared" si="3"/>
        <v>2029</v>
      </c>
      <c r="B10" s="36">
        <v>1369207.6592000001</v>
      </c>
      <c r="C10" s="37">
        <v>3600000</v>
      </c>
      <c r="D10" s="37">
        <v>6496000</v>
      </c>
      <c r="E10" s="37">
        <v>451000</v>
      </c>
      <c r="F10" s="37">
        <v>299000</v>
      </c>
      <c r="G10" s="9">
        <f t="shared" si="0"/>
        <v>10846000</v>
      </c>
      <c r="H10" s="9">
        <f t="shared" si="1"/>
        <v>1570609.6438315234</v>
      </c>
      <c r="I10" s="9">
        <f t="shared" si="2"/>
        <v>9275390.3561684769</v>
      </c>
    </row>
    <row r="11" spans="1:9" ht="15.75" customHeight="1" x14ac:dyDescent="0.25">
      <c r="A11" s="69">
        <f t="shared" si="3"/>
        <v>2030</v>
      </c>
      <c r="B11" s="36">
        <v>1342260.6359999999</v>
      </c>
      <c r="C11" s="37">
        <v>3623000</v>
      </c>
      <c r="D11" s="37">
        <v>6557000</v>
      </c>
      <c r="E11" s="37">
        <v>461000</v>
      </c>
      <c r="F11" s="37">
        <v>312000</v>
      </c>
      <c r="G11" s="9">
        <f t="shared" si="0"/>
        <v>10953000</v>
      </c>
      <c r="H11" s="9">
        <f t="shared" si="1"/>
        <v>1539698.8800579694</v>
      </c>
      <c r="I11" s="9">
        <f t="shared" si="2"/>
        <v>9413301.1199420299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0.41148677075000001</v>
      </c>
      <c r="D14" s="40">
        <v>0.38665276676100002</v>
      </c>
      <c r="E14" s="40">
        <v>0.38665276676100002</v>
      </c>
      <c r="F14" s="40">
        <v>0.23521444346199999</v>
      </c>
      <c r="G14" s="40">
        <v>0.23521444346199999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0.23871047098717776</v>
      </c>
      <c r="D15" s="99">
        <f t="shared" si="0"/>
        <v>0.22430384309509105</v>
      </c>
      <c r="E15" s="99">
        <f t="shared" si="0"/>
        <v>0.22430384309509105</v>
      </c>
      <c r="F15" s="99">
        <f t="shared" si="0"/>
        <v>0.13645189729784504</v>
      </c>
      <c r="G15" s="99">
        <f t="shared" si="0"/>
        <v>0.13645189729784504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2023-01-25T00:45:59Z</dcterms:modified>
</cp:coreProperties>
</file>