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FEAA6949-5269-8648-947B-32721EE0EDF9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0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A58E547-FA87-1749-B93F-89C5C4DB6A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75C77A4-DE98-BE40-BBD3-EEE7A1F0EE7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<sst xmlns="http://schemas.openxmlformats.org/spreadsheetml/2006/main" count="1409" uniqueCount="274">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</sst>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8C25E118-DF57-1C4E-9EBD-FC8B5F92400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E47D-11C3-AF41-BF2D-2123DC6773C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442830.18885454547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0.7092732558139534</v>
      </c>
      <c r="D2" s="150">
        <v>0.16923691860465118</v>
      </c>
      <c r="E2" s="150">
        <v>0.10196656976744188</v>
      </c>
      <c r="F2" s="150">
        <v>1.9523255813953491E-2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440455.11148287269</v>
      </c>
    </row>
    <row r="4" spans="1:3" ht="15.75" customHeight="1" x14ac:dyDescent="0.15">
      <c r="B4" s="4" t="s">
        <v>3</v>
      </c>
      <c r="C4" s="133">
        <v>106483.24147713934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125201.55497579562</v>
      </c>
    </row>
    <row r="7" spans="1:3" ht="15.75" customHeight="1" x14ac:dyDescent="0.15">
      <c r="B7" s="18" t="s">
        <v>65</v>
      </c>
      <c r="C7" s="96">
        <v>0.13200000000000001</v>
      </c>
    </row>
    <row r="8" spans="1:3" ht="15.75" customHeight="1" x14ac:dyDescent="0.15">
      <c r="B8" s="4" t="s">
        <v>64</v>
      </c>
      <c r="C8" s="13">
        <v>0.33000001311302185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0.53383137254901958</v>
      </c>
    </row>
    <row r="11" spans="1:3" ht="15.75" customHeight="1" x14ac:dyDescent="0.15">
      <c r="B11" s="4" t="s">
        <v>174</v>
      </c>
      <c r="C11" s="22">
        <v>0.41941176470588243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5.6150495049504956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113408.25725954238</v>
      </c>
      <c r="D34" s="92"/>
      <c r="E34" s="93"/>
    </row>
    <row r="35" spans="1:5" ht="15" customHeight="1" x14ac:dyDescent="0.2">
      <c r="B35" s="91" t="s">
        <v>108</v>
      </c>
      <c r="C35" s="26">
        <v>182303.30958350538</v>
      </c>
      <c r="D35" s="92"/>
      <c r="E35" s="92"/>
    </row>
    <row r="36" spans="1:5" ht="15.75" customHeight="1" x14ac:dyDescent="0.2">
      <c r="B36" s="91" t="s">
        <v>109</v>
      </c>
      <c r="C36" s="26">
        <v>128481.10626174592</v>
      </c>
      <c r="D36" s="92"/>
    </row>
    <row r="37" spans="1:5" ht="15.75" customHeight="1" x14ac:dyDescent="0.2">
      <c r="B37" s="91" t="s">
        <v>110</v>
      </c>
      <c r="C37" s="26">
        <v>80333.067837088442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97501.996184657852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125667.37999868927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86666.919951254036</v>
      </c>
      <c r="D42" s="92"/>
    </row>
    <row r="43" spans="1:5" ht="15.75" customHeight="1" x14ac:dyDescent="0.2">
      <c r="B43" s="91" t="s">
        <v>110</v>
      </c>
      <c r="C43" s="131">
        <f t="shared" si="0"/>
        <v>69487.889831485358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15906.261074884525</v>
      </c>
    </row>
    <row r="47" spans="1:5" ht="15.75" customHeight="1" x14ac:dyDescent="0.2">
      <c r="B47" s="91" t="s">
        <v>112</v>
      </c>
      <c r="C47" s="132">
        <f t="shared" ref="C47:C49" si="1">C53*C$6</f>
        <v>56635.929584816113</v>
      </c>
    </row>
    <row r="48" spans="1:5" ht="15.75" customHeight="1" x14ac:dyDescent="0.2">
      <c r="B48" s="91" t="s">
        <v>113</v>
      </c>
      <c r="C48" s="132">
        <f t="shared" si="1"/>
        <v>41814.186310491896</v>
      </c>
    </row>
    <row r="49" spans="1:3" ht="15.75" customHeight="1" x14ac:dyDescent="0.2">
      <c r="B49" s="91" t="s">
        <v>114</v>
      </c>
      <c r="C49" s="132">
        <f t="shared" si="1"/>
        <v>10845.178005603086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2" sqref="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0.33000001311302185</v>
      </c>
      <c r="E11" s="110">
        <f>'Baseline year demographics'!$C8</f>
        <v>0.33000001311302185</v>
      </c>
      <c r="F11" s="110">
        <f>'Baseline year demographics'!$C8</f>
        <v>0.33000001311302185</v>
      </c>
      <c r="G11" s="110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0.33000001311302185</v>
      </c>
      <c r="I15" s="16">
        <f>'Baseline year demographics'!$C$8</f>
        <v>0.33000001311302185</v>
      </c>
      <c r="J15" s="16">
        <f>'Baseline year demographics'!$C$8</f>
        <v>0.33000001311302185</v>
      </c>
      <c r="K15" s="16">
        <f>'Baseline year demographics'!$C$8</f>
        <v>0.33000001311302185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4.3560001730918889E-2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3.0492001211643218E-2</v>
      </c>
      <c r="M30" s="16">
        <f>'Baseline year demographics'!$C$8*('Baseline year demographics'!$C$9)*(0.7)</f>
        <v>0.23100000917911528</v>
      </c>
      <c r="N30" s="16">
        <f>'Baseline year demographics'!$C$8*('Baseline year demographics'!$C$9)*(0.7)</f>
        <v>0.23100000917911528</v>
      </c>
      <c r="O30" s="16">
        <f>'Baseline year demographics'!$C$8*('Baseline year demographics'!$C$9)*(0.7)</f>
        <v>0.23100000917911528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1.3068000519275666E-2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8.8439998269081124E-2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4.333559915184975E-2</v>
      </c>
      <c r="M33" s="16">
        <f>(1-'Baseline year demographics'!$C$8)*('Baseline year demographics'!$C$9)*(0.49)</f>
        <v>0.32829999357461931</v>
      </c>
      <c r="N33" s="16">
        <f>(1-'Baseline year demographics'!$C$8)*('Baseline year demographics'!$C$9)*(0.49)</f>
        <v>0.32829999357461931</v>
      </c>
      <c r="O33" s="16">
        <f>(1-'Baseline year demographics'!$C$8)*('Baseline year demographics'!$C$9)*(0.49)</f>
        <v>0.32829999357461931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1.8572399636507034E-2</v>
      </c>
      <c r="M34" s="16">
        <f>(1-'Baseline year demographics'!$C$8)*('Baseline year demographics'!$C$9)*(0.21)</f>
        <v>0.14069999724626542</v>
      </c>
      <c r="N34" s="16">
        <f>(1-'Baseline year demographics'!$C$8)*('Baseline year demographics'!$C$9)*(0.21)</f>
        <v>0.14069999724626542</v>
      </c>
      <c r="O34" s="16">
        <f>(1-'Baseline year demographics'!$C$8)*('Baseline year demographics'!$C$9)*(0.21)</f>
        <v>0.14069999724626542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2.6531999480724336E-2</v>
      </c>
      <c r="M35" s="16">
        <f>(1-'Baseline year demographics'!$C$8)*('Baseline year demographics'!$C$9)*(0.3)</f>
        <v>0.20099999606609345</v>
      </c>
      <c r="N35" s="16">
        <f>(1-'Baseline year demographics'!$C$8)*('Baseline year demographics'!$C$9)*(0.3)</f>
        <v>0.20099999606609345</v>
      </c>
      <c r="O35" s="16">
        <f>(1-'Baseline year demographics'!$C$8)*('Baseline year demographics'!$C$9)*(0.3)</f>
        <v>0.20099999606609345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7" sqref="B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0.17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0.39500000000000002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0.89600000000000002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4.3999999999999997E-2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108540.932</v>
      </c>
      <c r="C2" s="135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6">
        <f>D2+E2+F2+G2</f>
        <v>504525.74094188208</v>
      </c>
      <c r="I2" s="137">
        <f t="shared" ref="I2:I15" si="0">(B2 + 25.36*B2/(1000-25.36))/(1-0.13)</f>
        <v>128005.92213948022</v>
      </c>
      <c r="J2" s="138">
        <f t="shared" ref="J2:J15" si="1">D2/H2</f>
        <v>0.22478190517658095</v>
      </c>
      <c r="K2" s="136">
        <f>H2-I2</f>
        <v>376519.81880240189</v>
      </c>
      <c r="L2" s="135"/>
    </row>
    <row r="3" spans="1:12" ht="15.75" customHeight="1" x14ac:dyDescent="0.15">
      <c r="A3" s="3">
        <v>2018</v>
      </c>
      <c r="B3" s="81">
        <v>110598.58</v>
      </c>
      <c r="C3" s="135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6">
        <f t="shared" ref="H3:H15" si="2">D3+E3+F3+G3</f>
        <v>523212.61062373227</v>
      </c>
      <c r="I3" s="137">
        <f t="shared" si="0"/>
        <v>130432.57469188742</v>
      </c>
      <c r="J3" s="138">
        <f t="shared" si="1"/>
        <v>0.22612433892696462</v>
      </c>
      <c r="K3" s="136">
        <f t="shared" ref="K3:K15" si="3">H3-I3</f>
        <v>392780.03593184485</v>
      </c>
      <c r="L3" s="135"/>
    </row>
    <row r="4" spans="1:12" ht="15.75" customHeight="1" x14ac:dyDescent="0.15">
      <c r="A4" s="3">
        <v>2019</v>
      </c>
      <c r="B4" s="81">
        <v>113170.64</v>
      </c>
      <c r="C4" s="135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6">
        <f t="shared" si="2"/>
        <v>542621.36752856162</v>
      </c>
      <c r="I4" s="137">
        <f t="shared" si="0"/>
        <v>133465.89038239644</v>
      </c>
      <c r="J4" s="138">
        <f t="shared" si="1"/>
        <v>0.22746231665658054</v>
      </c>
      <c r="K4" s="136">
        <f t="shared" si="3"/>
        <v>409155.47714616521</v>
      </c>
      <c r="L4" s="135"/>
    </row>
    <row r="5" spans="1:12" ht="15.75" customHeight="1" x14ac:dyDescent="0.15">
      <c r="A5" s="3">
        <v>2020</v>
      </c>
      <c r="B5" s="81">
        <v>115228.288</v>
      </c>
      <c r="C5" s="135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6">
        <f t="shared" si="2"/>
        <v>562781.03268570662</v>
      </c>
      <c r="I5" s="137">
        <f t="shared" si="0"/>
        <v>135892.54293480364</v>
      </c>
      <c r="J5" s="138">
        <f t="shared" si="1"/>
        <v>0.2287956346398505</v>
      </c>
      <c r="K5" s="136">
        <f t="shared" si="3"/>
        <v>426888.48975090298</v>
      </c>
      <c r="L5" s="135"/>
    </row>
    <row r="6" spans="1:12" ht="15.75" customHeight="1" x14ac:dyDescent="0.15">
      <c r="A6" s="3">
        <v>2021</v>
      </c>
      <c r="B6" s="81">
        <v>117285.936</v>
      </c>
      <c r="C6" s="135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6">
        <f t="shared" si="2"/>
        <v>582704.261355547</v>
      </c>
      <c r="I6" s="137">
        <f t="shared" si="0"/>
        <v>138319.19548721085</v>
      </c>
      <c r="J6" s="138">
        <f t="shared" si="1"/>
        <v>0.22785839850201664</v>
      </c>
      <c r="K6" s="136">
        <f t="shared" si="3"/>
        <v>444385.06586833613</v>
      </c>
      <c r="L6" s="135"/>
    </row>
    <row r="7" spans="1:12" ht="15.75" customHeight="1" x14ac:dyDescent="0.15">
      <c r="A7" s="3">
        <v>2022</v>
      </c>
      <c r="B7" s="81">
        <v>119857.996</v>
      </c>
      <c r="C7" s="135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6">
        <f t="shared" si="2"/>
        <v>603343.90060615982</v>
      </c>
      <c r="I7" s="137">
        <f t="shared" si="0"/>
        <v>141352.51117771983</v>
      </c>
      <c r="J7" s="138">
        <f t="shared" si="1"/>
        <v>0.22692082655192064</v>
      </c>
      <c r="K7" s="136">
        <f t="shared" si="3"/>
        <v>461991.38942844002</v>
      </c>
      <c r="L7" s="135"/>
    </row>
    <row r="8" spans="1:12" ht="15.75" customHeight="1" x14ac:dyDescent="0.15">
      <c r="A8" s="3">
        <v>2023</v>
      </c>
      <c r="B8" s="81">
        <v>122430.056</v>
      </c>
      <c r="C8" s="135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6">
        <f t="shared" si="2"/>
        <v>624726.14925595722</v>
      </c>
      <c r="I8" s="137">
        <f t="shared" si="0"/>
        <v>144385.82686822888</v>
      </c>
      <c r="J8" s="138">
        <f t="shared" si="1"/>
        <v>0.22598293640588848</v>
      </c>
      <c r="K8" s="136">
        <f t="shared" si="3"/>
        <v>480340.32238772837</v>
      </c>
      <c r="L8" s="135"/>
    </row>
    <row r="9" spans="1:12" ht="15.75" customHeight="1" x14ac:dyDescent="0.15">
      <c r="A9" s="3">
        <v>2024</v>
      </c>
      <c r="B9" s="81">
        <v>124487.704</v>
      </c>
      <c r="C9" s="135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6">
        <f t="shared" si="2"/>
        <v>646878.18137228582</v>
      </c>
      <c r="I9" s="137">
        <f t="shared" si="0"/>
        <v>146812.47942063608</v>
      </c>
      <c r="J9" s="138">
        <f t="shared" si="1"/>
        <v>0.22504474586489395</v>
      </c>
      <c r="K9" s="136">
        <f t="shared" si="3"/>
        <v>500065.70195164974</v>
      </c>
      <c r="L9" s="135"/>
    </row>
    <row r="10" spans="1:12" ht="15.75" customHeight="1" x14ac:dyDescent="0.15">
      <c r="A10" s="3">
        <v>2025</v>
      </c>
      <c r="B10" s="81">
        <v>127574.17599999999</v>
      </c>
      <c r="C10" s="135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6">
        <f t="shared" si="2"/>
        <v>669828.18324357504</v>
      </c>
      <c r="I10" s="137">
        <f t="shared" si="0"/>
        <v>150452.45824924688</v>
      </c>
      <c r="J10" s="138">
        <f t="shared" si="1"/>
        <v>0.22410627291414706</v>
      </c>
      <c r="K10" s="136">
        <f t="shared" si="3"/>
        <v>519375.72499432816</v>
      </c>
      <c r="L10" s="135"/>
    </row>
    <row r="11" spans="1:12" ht="15.75" customHeight="1" x14ac:dyDescent="0.15">
      <c r="A11" s="3">
        <v>2026</v>
      </c>
      <c r="B11" s="81">
        <v>130146.236</v>
      </c>
      <c r="C11" s="135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6">
        <f t="shared" si="2"/>
        <v>692419.11605936766</v>
      </c>
      <c r="I11" s="137">
        <f t="shared" si="0"/>
        <v>153485.77393975589</v>
      </c>
      <c r="J11" s="138">
        <f t="shared" si="1"/>
        <v>0.2233229025542697</v>
      </c>
      <c r="K11" s="136">
        <f t="shared" si="3"/>
        <v>538933.3421196118</v>
      </c>
      <c r="L11" s="135"/>
    </row>
    <row r="12" spans="1:12" ht="15.75" customHeight="1" x14ac:dyDescent="0.15">
      <c r="A12" s="3">
        <v>2027</v>
      </c>
      <c r="B12" s="81">
        <v>132718.296</v>
      </c>
      <c r="C12" s="135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6">
        <f t="shared" si="2"/>
        <v>715780.61564195424</v>
      </c>
      <c r="I12" s="137">
        <f t="shared" si="0"/>
        <v>156519.08963026491</v>
      </c>
      <c r="J12" s="138">
        <f t="shared" si="1"/>
        <v>0.22253957970232427</v>
      </c>
      <c r="K12" s="136">
        <f t="shared" si="3"/>
        <v>559261.52601168933</v>
      </c>
      <c r="L12" s="135"/>
    </row>
    <row r="13" spans="1:12" ht="15.75" customHeight="1" x14ac:dyDescent="0.15">
      <c r="A13" s="3">
        <v>2028</v>
      </c>
      <c r="B13" s="81">
        <v>135290.356</v>
      </c>
      <c r="C13" s="135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6">
        <f t="shared" si="2"/>
        <v>739939.25095379085</v>
      </c>
      <c r="I13" s="137">
        <f t="shared" si="0"/>
        <v>159552.40532077392</v>
      </c>
      <c r="J13" s="138">
        <f t="shared" si="1"/>
        <v>0.22175632418835778</v>
      </c>
      <c r="K13" s="136">
        <f t="shared" si="3"/>
        <v>580386.8456330169</v>
      </c>
      <c r="L13" s="135"/>
    </row>
    <row r="14" spans="1:12" ht="15.75" customHeight="1" x14ac:dyDescent="0.15">
      <c r="A14" s="3">
        <v>2029</v>
      </c>
      <c r="B14" s="81">
        <v>138376.82800000001</v>
      </c>
      <c r="C14" s="135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6">
        <f t="shared" si="2"/>
        <v>764922.51634696044</v>
      </c>
      <c r="I14" s="137">
        <f t="shared" si="0"/>
        <v>163192.38414938471</v>
      </c>
      <c r="J14" s="138">
        <f t="shared" si="1"/>
        <v>0.2209731558227043</v>
      </c>
      <c r="K14" s="136">
        <f t="shared" si="3"/>
        <v>601730.13219757576</v>
      </c>
      <c r="L14" s="135"/>
    </row>
    <row r="15" spans="1:12" ht="15.75" customHeight="1" x14ac:dyDescent="0.15">
      <c r="A15" s="3">
        <v>2030</v>
      </c>
      <c r="B15" s="81">
        <v>140948.88800000001</v>
      </c>
      <c r="C15" s="135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6">
        <f t="shared" si="2"/>
        <v>790758.86409406085</v>
      </c>
      <c r="I15" s="137">
        <f t="shared" si="0"/>
        <v>166225.69983989373</v>
      </c>
      <c r="J15" s="138">
        <f t="shared" si="1"/>
        <v>0.22019009439408679</v>
      </c>
      <c r="K15" s="136">
        <f t="shared" si="3"/>
        <v>624533.16425416712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0.14111918604651166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0.14111918604651166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0.20637354651162795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0.40372819767441859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0.41773401162790702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0.20159999999999997</v>
      </c>
    </row>
    <row r="17" spans="1:11" x14ac:dyDescent="0.15">
      <c r="B17" s="10" t="s">
        <v>9</v>
      </c>
      <c r="K17" s="98">
        <f>'Prevalence of anaemia'!F3</f>
        <v>0.20159999999999997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0.17522399999999999</v>
      </c>
    </row>
    <row r="20" spans="1:11" x14ac:dyDescent="0.15">
      <c r="B20" s="10" t="s">
        <v>112</v>
      </c>
      <c r="K20" s="98">
        <f>'Prevalence of anaemia'!I3</f>
        <v>0.17522399999999999</v>
      </c>
    </row>
    <row r="21" spans="1:11" x14ac:dyDescent="0.15">
      <c r="B21" s="10" t="s">
        <v>113</v>
      </c>
      <c r="K21" s="98">
        <f>'Prevalence of anaemia'!J3</f>
        <v>0.17522399999999999</v>
      </c>
    </row>
    <row r="22" spans="1:11" x14ac:dyDescent="0.15">
      <c r="B22" s="10" t="s">
        <v>114</v>
      </c>
      <c r="K22" s="98">
        <f>'Prevalence of anaemia'!K3</f>
        <v>0.17522399999999999</v>
      </c>
    </row>
    <row r="23" spans="1:11" x14ac:dyDescent="0.15">
      <c r="B23" s="10" t="s">
        <v>107</v>
      </c>
      <c r="K23" s="98">
        <f>'Prevalence of anaemia'!L3</f>
        <v>0.12515999999999999</v>
      </c>
    </row>
    <row r="24" spans="1:11" x14ac:dyDescent="0.15">
      <c r="B24" s="10" t="s">
        <v>108</v>
      </c>
      <c r="K24" s="98">
        <f>'Prevalence of anaemia'!M3</f>
        <v>0.12515999999999999</v>
      </c>
    </row>
    <row r="25" spans="1:11" x14ac:dyDescent="0.15">
      <c r="B25" s="10" t="s">
        <v>109</v>
      </c>
      <c r="K25" s="98">
        <f>'Prevalence of anaemia'!N3</f>
        <v>0.12515999999999999</v>
      </c>
    </row>
    <row r="26" spans="1:11" x14ac:dyDescent="0.15">
      <c r="B26" s="10" t="s">
        <v>110</v>
      </c>
      <c r="K26" s="98">
        <f>'Prevalence of anaemia'!O3</f>
        <v>0.12515999999999999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0.53001382392322705</v>
      </c>
      <c r="D2" s="82">
        <f t="shared" si="0"/>
        <v>0.53001382392322705</v>
      </c>
      <c r="E2" s="82">
        <f t="shared" si="0"/>
        <v>0.42821083659818515</v>
      </c>
      <c r="F2" s="82">
        <f t="shared" si="0"/>
        <v>0.22473729686239974</v>
      </c>
      <c r="G2" s="82">
        <f t="shared" si="0"/>
        <v>0.21409109206581256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0.32886699003026132</v>
      </c>
      <c r="D3" s="82">
        <f t="shared" si="1"/>
        <v>0.32886699003026132</v>
      </c>
      <c r="E3" s="82">
        <f t="shared" si="1"/>
        <v>0.36541561689018692</v>
      </c>
      <c r="F3" s="82">
        <f t="shared" si="1"/>
        <v>0.37153450546318167</v>
      </c>
      <c r="G3" s="82">
        <f t="shared" si="1"/>
        <v>0.36817489630628042</v>
      </c>
    </row>
    <row r="4" spans="1:7" ht="15.75" customHeight="1" x14ac:dyDescent="0.15">
      <c r="A4" s="11"/>
      <c r="B4" s="12" t="s">
        <v>25</v>
      </c>
      <c r="C4" s="82">
        <v>9.8264485191810802E-2</v>
      </c>
      <c r="D4" s="82">
        <v>9.8264485191810802E-2</v>
      </c>
      <c r="E4" s="82">
        <v>0.15280517044325187</v>
      </c>
      <c r="F4" s="82">
        <v>0.27982221476843566</v>
      </c>
      <c r="G4" s="82">
        <v>0.29261691761081299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0.97275490196078396</v>
      </c>
      <c r="D14" s="85">
        <v>0.59286797385620915</v>
      </c>
      <c r="E14" s="84">
        <v>1.745098039215686E-2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2.705882352941176E-2</v>
      </c>
      <c r="D15" s="85">
        <v>5.6117647058823522E-2</v>
      </c>
      <c r="E15" s="84">
        <v>9.5588235294117654E-3</v>
      </c>
      <c r="F15" s="87">
        <v>2.9411764705882356E-4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0.32976816074188564</v>
      </c>
      <c r="E16" s="84">
        <v>0.97297897990726445</v>
      </c>
      <c r="F16" s="87">
        <v>0.84915301391035536</v>
      </c>
      <c r="G16" s="87">
        <v>0</v>
      </c>
    </row>
    <row r="17" spans="2:7" ht="15.75" customHeight="1" x14ac:dyDescent="0.15">
      <c r="B17" s="4" t="s">
        <v>40</v>
      </c>
      <c r="C17" s="84">
        <v>1.8627450980432058E-4</v>
      </c>
      <c r="D17" s="88">
        <v>2.1246218343081723E-2</v>
      </c>
      <c r="E17" s="84">
        <v>1.1216171166970045E-5</v>
      </c>
      <c r="F17" s="87">
        <v>0.15055286844258575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3" sqref="E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1.4712762711864407</v>
      </c>
      <c r="C2" s="89">
        <v>1.4712762711864407</v>
      </c>
      <c r="D2" s="89">
        <v>4.9885949152542377</v>
      </c>
      <c r="E2" s="89">
        <v>4.8047059322033903</v>
      </c>
      <c r="F2" s="89">
        <v>1.6781822033898306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0.7984</v>
      </c>
      <c r="F2" s="98">
        <f t="shared" si="0"/>
        <v>0.7984</v>
      </c>
      <c r="G2" s="98">
        <f t="shared" si="0"/>
        <v>0.7984</v>
      </c>
      <c r="H2" s="98">
        <f t="shared" si="0"/>
        <v>0.82477599999999995</v>
      </c>
      <c r="I2" s="98">
        <f t="shared" si="0"/>
        <v>0.82477599999999995</v>
      </c>
      <c r="J2" s="98">
        <f t="shared" si="0"/>
        <v>0.82477599999999995</v>
      </c>
      <c r="K2" s="98">
        <f t="shared" si="0"/>
        <v>0.82477599999999995</v>
      </c>
      <c r="L2" s="98">
        <f t="shared" si="0"/>
        <v>0.87484000000000006</v>
      </c>
      <c r="M2" s="98">
        <f t="shared" si="0"/>
        <v>0.87484000000000006</v>
      </c>
      <c r="N2" s="98">
        <f t="shared" si="0"/>
        <v>0.87484000000000006</v>
      </c>
      <c r="O2" s="98">
        <f t="shared" si="0"/>
        <v>0.87484000000000006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0.20159999999999997</v>
      </c>
      <c r="F3" s="98">
        <f t="shared" si="1"/>
        <v>0.20159999999999997</v>
      </c>
      <c r="G3" s="98">
        <f t="shared" si="1"/>
        <v>0.20159999999999997</v>
      </c>
      <c r="H3" s="98">
        <f t="shared" si="1"/>
        <v>0.17522399999999999</v>
      </c>
      <c r="I3" s="98">
        <f t="shared" si="1"/>
        <v>0.17522399999999999</v>
      </c>
      <c r="J3" s="98">
        <f t="shared" si="1"/>
        <v>0.17522399999999999</v>
      </c>
      <c r="K3" s="98">
        <f t="shared" si="1"/>
        <v>0.17522399999999999</v>
      </c>
      <c r="L3" s="98">
        <f t="shared" si="1"/>
        <v>0.12515999999999999</v>
      </c>
      <c r="M3" s="98">
        <f t="shared" si="1"/>
        <v>0.12515999999999999</v>
      </c>
      <c r="N3" s="98">
        <f t="shared" si="1"/>
        <v>0.12515999999999999</v>
      </c>
      <c r="O3" s="98">
        <f>O6</f>
        <v>0.12515999999999999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0.48</v>
      </c>
      <c r="F5" s="101">
        <v>0.48</v>
      </c>
      <c r="G5" s="102">
        <v>0.48</v>
      </c>
      <c r="H5" s="103">
        <v>0.41720000000000002</v>
      </c>
      <c r="I5" s="103">
        <v>0.41720000000000002</v>
      </c>
      <c r="J5" s="103">
        <v>0.41720000000000002</v>
      </c>
      <c r="K5" s="103">
        <v>0.41720000000000002</v>
      </c>
      <c r="L5" s="103">
        <v>0.29799999999999999</v>
      </c>
      <c r="M5" s="103">
        <v>0.29799999999999999</v>
      </c>
      <c r="N5" s="103">
        <v>0.29799999999999999</v>
      </c>
      <c r="O5" s="103">
        <v>0.29799999999999999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0.20159999999999997</v>
      </c>
      <c r="F6" s="142">
        <f t="shared" ref="F6:O6" si="2">0.42*F5</f>
        <v>0.20159999999999997</v>
      </c>
      <c r="G6" s="142">
        <f t="shared" si="2"/>
        <v>0.20159999999999997</v>
      </c>
      <c r="H6" s="142">
        <f t="shared" si="2"/>
        <v>0.17522399999999999</v>
      </c>
      <c r="I6" s="142">
        <f t="shared" si="2"/>
        <v>0.17522399999999999</v>
      </c>
      <c r="J6" s="142">
        <f t="shared" si="2"/>
        <v>0.17522399999999999</v>
      </c>
      <c r="K6" s="142">
        <f t="shared" si="2"/>
        <v>0.17522399999999999</v>
      </c>
      <c r="L6" s="142">
        <f t="shared" si="2"/>
        <v>0.12515999999999999</v>
      </c>
      <c r="M6" s="142">
        <f t="shared" si="2"/>
        <v>0.12515999999999999</v>
      </c>
      <c r="N6" s="142">
        <f t="shared" si="2"/>
        <v>0.12515999999999999</v>
      </c>
      <c r="O6" s="142">
        <f t="shared" si="2"/>
        <v>0.12515999999999999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2018-03-30T03:05:37Z</dcterms:modified>
</cp:coreProperties>
</file>