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382C4B7-A2B0-4D47-97F4-B8C2F2505A2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<sst xmlns="http://schemas.openxmlformats.org/spreadsheetml/2006/main" count="1109" uniqueCount="272">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</sst>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1809240</v>
      </c>
    </row>
    <row r="8" spans="1:3" ht="15" customHeight="1">
      <c r="B8" s="7" t="s">
        <v>106</v>
      </c>
      <c r="C8" s="66">
        <v>0.495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0.39810878753662104</v>
      </c>
    </row>
    <row r="11" spans="1:3" ht="15" customHeight="1">
      <c r="B11" s="7" t="s">
        <v>108</v>
      </c>
      <c r="C11" s="66">
        <v>0.58700000000000008</v>
      </c>
    </row>
    <row r="12" spans="1:3" ht="15" customHeight="1">
      <c r="B12" s="7" t="s">
        <v>109</v>
      </c>
      <c r="C12" s="66">
        <v>0.23300000000000001</v>
      </c>
    </row>
    <row r="13" spans="1:3" ht="15" customHeight="1">
      <c r="B13" s="7" t="s">
        <v>110</v>
      </c>
      <c r="C13" s="66">
        <v>0.755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8.9200000000000002E-2</v>
      </c>
    </row>
    <row r="24" spans="1:3" ht="15" customHeight="1">
      <c r="B24" s="20" t="s">
        <v>102</v>
      </c>
      <c r="C24" s="67">
        <v>0.50560000000000005</v>
      </c>
    </row>
    <row r="25" spans="1:3" ht="15" customHeight="1">
      <c r="B25" s="20" t="s">
        <v>103</v>
      </c>
      <c r="C25" s="67">
        <v>0.33439999999999998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0.19600000000000001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0.67200000000000004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32.700000000000003</v>
      </c>
    </row>
    <row r="38" spans="1:5" ht="15" customHeight="1">
      <c r="B38" s="16" t="s">
        <v>91</v>
      </c>
      <c r="C38" s="68">
        <v>63.5</v>
      </c>
      <c r="D38" s="17"/>
      <c r="E38" s="18"/>
    </row>
    <row r="39" spans="1:5" ht="15" customHeight="1">
      <c r="B39" s="16" t="s">
        <v>90</v>
      </c>
      <c r="C39" s="68">
        <v>98.3</v>
      </c>
      <c r="D39" s="17"/>
      <c r="E39" s="17"/>
    </row>
    <row r="40" spans="1:5" ht="15" customHeight="1">
      <c r="B40" s="16" t="s">
        <v>171</v>
      </c>
      <c r="C40" s="68">
        <v>4.05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8.8599999999999998E-2</v>
      </c>
      <c r="D46" s="17"/>
    </row>
    <row r="47" spans="1:5" ht="15.75" customHeight="1">
      <c r="B47" s="16" t="s">
        <v>12</v>
      </c>
      <c r="C47" s="67">
        <v>0.2409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2.3439735502725001</v>
      </c>
      <c r="D51" s="17"/>
    </row>
    <row r="52" spans="1:4" ht="15" customHeight="1">
      <c r="B52" s="16" t="s">
        <v>125</v>
      </c>
      <c r="C52" s="65">
        <v>2.0678163270900001</v>
      </c>
    </row>
    <row r="53" spans="1:4" ht="15.75" customHeight="1">
      <c r="B53" s="16" t="s">
        <v>126</v>
      </c>
      <c r="C53" s="65">
        <v>2.0678163270900001</v>
      </c>
    </row>
    <row r="54" spans="1:4" ht="15.75" customHeight="1">
      <c r="B54" s="16" t="s">
        <v>127</v>
      </c>
      <c r="C54" s="65">
        <v>1.2912604613300001</v>
      </c>
    </row>
    <row r="55" spans="1:4" ht="15.75" customHeight="1">
      <c r="B55" s="16" t="s">
        <v>128</v>
      </c>
      <c r="C55" s="65">
        <v>1.2912604613300001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0.46037947718315231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0.14663999999999999</v>
      </c>
      <c r="E3" s="26">
        <f>frac_mam_12_23months * 2.6</f>
        <v>0.13052</v>
      </c>
      <c r="F3" s="26">
        <f>frac_mam_24_59months * 2.6</f>
        <v>6.6299999999999998E-2</v>
      </c>
    </row>
    <row r="4" spans="1:6" ht="15.75" customHeight="1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6.5000000000000002E-2</v>
      </c>
      <c r="E4" s="26">
        <f>frac_sam_12_23months * 2.6</f>
        <v>3.3800000000000004E-2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>
      <c r="A3" s="92">
        <f t="shared" ref="A3:A40" si="2">IF($A$2+ROW(A3)-2&lt;=end_year,A2+1,"")</f>
        <v>2020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>
      <c r="A4" s="92">
        <f t="shared" si="2"/>
        <v>2021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>
      <c r="A5" s="92">
        <f t="shared" si="2"/>
        <v>2022</v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6.066144675E-2</v>
      </c>
    </row>
    <row r="4" spans="1:8" ht="15.75" customHeight="1">
      <c r="B4" s="24" t="s">
        <v>7</v>
      </c>
      <c r="C4" s="76">
        <v>0.22112250848029746</v>
      </c>
    </row>
    <row r="5" spans="1:8" ht="15.75" customHeight="1">
      <c r="B5" s="24" t="s">
        <v>8</v>
      </c>
      <c r="C5" s="76">
        <v>0.1075481155729142</v>
      </c>
    </row>
    <row r="6" spans="1:8" ht="15.75" customHeight="1">
      <c r="B6" s="24" t="s">
        <v>10</v>
      </c>
      <c r="C6" s="76">
        <v>0.14549619197730887</v>
      </c>
    </row>
    <row r="7" spans="1:8" ht="15.75" customHeight="1">
      <c r="B7" s="24" t="s">
        <v>13</v>
      </c>
      <c r="C7" s="76">
        <v>0.16545414890611299</v>
      </c>
    </row>
    <row r="8" spans="1:8" ht="15.75" customHeight="1">
      <c r="B8" s="24" t="s">
        <v>14</v>
      </c>
      <c r="C8" s="76">
        <v>5.1427566667794269E-3</v>
      </c>
    </row>
    <row r="9" spans="1:8" ht="15.75" customHeight="1">
      <c r="B9" s="24" t="s">
        <v>27</v>
      </c>
      <c r="C9" s="76">
        <v>7.2733707749014456E-2</v>
      </c>
    </row>
    <row r="10" spans="1:8" ht="15.75" customHeight="1">
      <c r="B10" s="24" t="s">
        <v>15</v>
      </c>
      <c r="C10" s="76">
        <v>0.2218411238975726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0.2152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5.4000000000000006E-2</v>
      </c>
    </row>
    <row r="29" spans="1:8" ht="15.75" customHeight="1">
      <c r="B29" s="24" t="s">
        <v>41</v>
      </c>
      <c r="C29" s="76">
        <v>0.1295</v>
      </c>
    </row>
    <row r="30" spans="1:8" ht="15.75" customHeight="1">
      <c r="B30" s="24" t="s">
        <v>42</v>
      </c>
      <c r="C30" s="76">
        <v>0.14080000000000001</v>
      </c>
    </row>
    <row r="31" spans="1:8" ht="15.75" customHeight="1">
      <c r="B31" s="24" t="s">
        <v>43</v>
      </c>
      <c r="C31" s="76">
        <v>8.7100000000000011E-2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8.3699999999999997E-2</v>
      </c>
    </row>
    <row r="34" spans="2:3" ht="15.75" customHeight="1">
      <c r="B34" s="24" t="s">
        <v>46</v>
      </c>
      <c r="C34" s="76">
        <v>0.25480000000223518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0.46349627107940444</v>
      </c>
      <c r="D2" s="77">
        <v>0.55100000000000005</v>
      </c>
      <c r="E2" s="77">
        <v>0.50360000000000005</v>
      </c>
      <c r="F2" s="77">
        <v>0.3387</v>
      </c>
      <c r="G2" s="77">
        <v>0.26950000000000002</v>
      </c>
    </row>
    <row r="3" spans="1:15" ht="15.75" customHeight="1">
      <c r="A3" s="5"/>
      <c r="B3" s="11" t="s">
        <v>118</v>
      </c>
      <c r="C3" s="77">
        <v>0.25530000000000003</v>
      </c>
      <c r="D3" s="77">
        <v>0.25530000000000003</v>
      </c>
      <c r="E3" s="77">
        <v>0.29359999999999997</v>
      </c>
      <c r="F3" s="77">
        <v>0.33390000000000003</v>
      </c>
      <c r="G3" s="77">
        <v>0.33740000000000003</v>
      </c>
    </row>
    <row r="4" spans="1:15" ht="15.75" customHeight="1">
      <c r="A4" s="5"/>
      <c r="B4" s="11" t="s">
        <v>116</v>
      </c>
      <c r="C4" s="78">
        <v>0.1244</v>
      </c>
      <c r="D4" s="78">
        <v>0.1244</v>
      </c>
      <c r="E4" s="78">
        <v>0.1338</v>
      </c>
      <c r="F4" s="78">
        <v>0.2263</v>
      </c>
      <c r="G4" s="78">
        <v>0.24840000000000001</v>
      </c>
    </row>
    <row r="5" spans="1:15" ht="15.75" customHeight="1">
      <c r="A5" s="5"/>
      <c r="B5" s="11" t="s">
        <v>119</v>
      </c>
      <c r="C5" s="78">
        <v>6.93E-2</v>
      </c>
      <c r="D5" s="78">
        <v>6.93E-2</v>
      </c>
      <c r="E5" s="78">
        <v>6.9000000000000006E-2</v>
      </c>
      <c r="F5" s="78">
        <v>0.1011</v>
      </c>
      <c r="G5" s="78">
        <v>0.14480000000000001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0.69499999999999995</v>
      </c>
      <c r="F8" s="77">
        <v>0.7137</v>
      </c>
      <c r="G8" s="77">
        <v>0.80290000000000006</v>
      </c>
    </row>
    <row r="9" spans="1:15" ht="15.75" customHeight="1">
      <c r="B9" s="7" t="s">
        <v>121</v>
      </c>
      <c r="C9" s="77">
        <v>0.1381</v>
      </c>
      <c r="D9" s="77">
        <v>0.1381</v>
      </c>
      <c r="E9" s="77">
        <v>0.22359999999999999</v>
      </c>
      <c r="F9" s="77">
        <v>0.22309999999999999</v>
      </c>
      <c r="G9" s="77">
        <v>0.16789999999999999</v>
      </c>
    </row>
    <row r="10" spans="1:15" ht="15.75" customHeight="1">
      <c r="B10" s="7" t="s">
        <v>122</v>
      </c>
      <c r="C10" s="78">
        <v>4.8799999999999996E-2</v>
      </c>
      <c r="D10" s="78">
        <v>4.8799999999999996E-2</v>
      </c>
      <c r="E10" s="78">
        <v>5.6399999999999999E-2</v>
      </c>
      <c r="F10" s="78">
        <v>5.0199999999999995E-2</v>
      </c>
      <c r="G10" s="78">
        <v>2.5499999999999998E-2</v>
      </c>
    </row>
    <row r="11" spans="1:15" ht="15.75" customHeight="1">
      <c r="B11" s="7" t="s">
        <v>123</v>
      </c>
      <c r="C11" s="78">
        <v>1.3500000000000002E-2</v>
      </c>
      <c r="D11" s="78">
        <v>1.3500000000000002E-2</v>
      </c>
      <c r="E11" s="78">
        <v>2.5000000000000001E-2</v>
      </c>
      <c r="F11" s="78">
        <v>1.3000000000000001E-2</v>
      </c>
      <c r="G11" s="78">
        <v>3.7490000000000002E-3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0.55500000000000005</v>
      </c>
      <c r="I14" s="80">
        <v>0.55500000000000005</v>
      </c>
      <c r="J14" s="80">
        <v>0.55500000000000005</v>
      </c>
      <c r="K14" s="80">
        <v>0.55500000000000005</v>
      </c>
      <c r="L14" s="80">
        <v>0.47424999999999995</v>
      </c>
      <c r="M14" s="80">
        <v>0.47424999999999995</v>
      </c>
      <c r="N14" s="80">
        <v>0.47424999999999995</v>
      </c>
      <c r="O14" s="80">
        <v>0.47424999999999995</v>
      </c>
    </row>
    <row r="15" spans="1:15" ht="15.75" customHeight="1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0.25551060983664953</v>
      </c>
      <c r="I15" s="77">
        <f t="shared" si="0"/>
        <v>0.25551060983664953</v>
      </c>
      <c r="J15" s="77">
        <f t="shared" si="0"/>
        <v>0.25551060983664953</v>
      </c>
      <c r="K15" s="77">
        <f t="shared" si="0"/>
        <v>0.25551060983664953</v>
      </c>
      <c r="L15" s="77">
        <f t="shared" si="0"/>
        <v>0.21833496705410996</v>
      </c>
      <c r="M15" s="77">
        <f t="shared" si="0"/>
        <v>0.21833496705410996</v>
      </c>
      <c r="N15" s="77">
        <f t="shared" si="0"/>
        <v>0.21833496705410996</v>
      </c>
      <c r="O15" s="77">
        <f t="shared" si="0"/>
        <v>0.21833496705410996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0.61860000000000004</v>
      </c>
      <c r="D2" s="78">
        <v>0.39630000000000004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0.27710000000000001</v>
      </c>
      <c r="D3" s="78">
        <v>0.3543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7.8299999999999995E-2</v>
      </c>
      <c r="D4" s="78">
        <v>0.2389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2.5999999999999912E-2</v>
      </c>
      <c r="D5" s="77">
        <f t="shared" ref="D5:G5" si="0">1-SUM(D2:D4)</f>
        <v>1.0499999999999954E-2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>
        <v>0.3458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4.6616049999999999E-2</v>
      </c>
      <c r="D4" s="28">
        <v>4.6241930000000007E-2</v>
      </c>
      <c r="E4" s="28">
        <v>4.5824919999999998E-2</v>
      </c>
      <c r="F4" s="28">
        <v>4.5824919999999998E-2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0.55500000000000005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0.47424999999999995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0.39630000000000004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76.016000000000005</v>
      </c>
      <c r="D13" s="28">
        <v>72.867000000000004</v>
      </c>
      <c r="E13" s="28">
        <v>69.885999999999996</v>
      </c>
      <c r="F13" s="28">
        <v>67.039000000000001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36.632258166992365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42.492624238472807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78.944041068564843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0.26214644174959456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1.0698256804833679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1.0698256804833679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1.0698256804833679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1.0698256804833679</v>
      </c>
      <c r="E13" s="86" t="s">
        <v>201</v>
      </c>
    </row>
    <row r="14" spans="1:5" ht="15.75" customHeight="1">
      <c r="A14" s="11" t="s">
        <v>189</v>
      </c>
      <c r="B14" s="85">
        <v>0.28600000000000003</v>
      </c>
      <c r="C14" s="85">
        <v>0.95</v>
      </c>
      <c r="D14" s="86">
        <v>13.510336138493395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13.510336138493395</v>
      </c>
      <c r="E15" s="86" t="s">
        <v>201</v>
      </c>
    </row>
    <row r="16" spans="1:5" ht="15.75" customHeight="1">
      <c r="A16" s="53" t="s">
        <v>57</v>
      </c>
      <c r="B16" s="85">
        <v>0.33399999999999996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0.24957385245606778</v>
      </c>
      <c r="E17" s="86" t="s">
        <v>201</v>
      </c>
    </row>
    <row r="18" spans="1:5" ht="15.75" customHeight="1">
      <c r="A18" s="53" t="s">
        <v>175</v>
      </c>
      <c r="B18" s="85">
        <v>0.39600000000000002</v>
      </c>
      <c r="C18" s="85">
        <v>0.95</v>
      </c>
      <c r="D18" s="86">
        <v>1.9209092671662336</v>
      </c>
      <c r="E18" s="86" t="s">
        <v>201</v>
      </c>
    </row>
    <row r="19" spans="1:5" ht="15.75" customHeight="1">
      <c r="A19" s="53" t="s">
        <v>174</v>
      </c>
      <c r="B19" s="85">
        <v>0.253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2.6609338932010824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23.038760198171971</v>
      </c>
      <c r="E22" s="86" t="s">
        <v>201</v>
      </c>
    </row>
    <row r="23" spans="1:5" ht="15.75" customHeight="1">
      <c r="A23" s="53" t="s">
        <v>34</v>
      </c>
      <c r="B23" s="85">
        <v>0.92</v>
      </c>
      <c r="C23" s="85">
        <v>0.95</v>
      </c>
      <c r="D23" s="86">
        <v>4.4426820703529186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19.51310336956082</v>
      </c>
      <c r="E24" s="86" t="s">
        <v>201</v>
      </c>
    </row>
    <row r="25" spans="1:5" ht="15.75" customHeight="1">
      <c r="A25" s="53" t="s">
        <v>87</v>
      </c>
      <c r="B25" s="85">
        <v>0.28499999999999998</v>
      </c>
      <c r="C25" s="85">
        <v>0.95</v>
      </c>
      <c r="D25" s="86">
        <v>19.51131362662311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4.0561340746467955</v>
      </c>
      <c r="E27" s="86" t="s">
        <v>201</v>
      </c>
    </row>
    <row r="28" spans="1:5" ht="15.75" customHeight="1">
      <c r="A28" s="53" t="s">
        <v>84</v>
      </c>
      <c r="B28" s="85">
        <v>0.222</v>
      </c>
      <c r="C28" s="85">
        <v>0.95</v>
      </c>
      <c r="D28" s="86">
        <v>0.61737431329136461</v>
      </c>
      <c r="E28" s="86" t="s">
        <v>201</v>
      </c>
    </row>
    <row r="29" spans="1:5" ht="15.75" customHeight="1">
      <c r="A29" s="53" t="s">
        <v>58</v>
      </c>
      <c r="B29" s="85">
        <v>0.253</v>
      </c>
      <c r="C29" s="85">
        <v>0.95</v>
      </c>
      <c r="D29" s="86">
        <v>64.812241154722187</v>
      </c>
      <c r="E29" s="86" t="s">
        <v>201</v>
      </c>
    </row>
    <row r="30" spans="1:5" ht="15.75" customHeight="1">
      <c r="A30" s="53" t="s">
        <v>67</v>
      </c>
      <c r="B30" s="85">
        <v>8.0000000000000002E-3</v>
      </c>
      <c r="C30" s="85">
        <v>0.95</v>
      </c>
      <c r="D30" s="86">
        <v>171.11044246528755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171.11044246528755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0.48179068639555001</v>
      </c>
      <c r="E32" s="86" t="s">
        <v>201</v>
      </c>
    </row>
    <row r="33" spans="1:6" ht="15.75" customHeight="1">
      <c r="A33" s="53" t="s">
        <v>83</v>
      </c>
      <c r="B33" s="85">
        <v>8.4000000000000005E-2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</v>
      </c>
      <c r="C38" s="85">
        <v>0.95</v>
      </c>
      <c r="D38" s="86">
        <v>1.8295262238980718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0.50457550408421303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2020-08-29T00:00:03Z</dcterms:modified>
</cp:coreProperties>
</file>