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D125C40-C335-457C-9CD1-7B971437CE5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<sst xmlns="http://schemas.openxmlformats.org/spreadsheetml/2006/main" count="1109" uniqueCount="272">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</sst>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277206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0.67700000000000005</v>
      </c>
    </row>
    <row r="13" spans="1:3" ht="15" customHeight="1">
      <c r="B13" s="7" t="s">
        <v>110</v>
      </c>
      <c r="C13" s="66">
        <v>0.66299999999999992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0.13100000000000001</v>
      </c>
    </row>
    <row r="24" spans="1:3" ht="15" customHeight="1">
      <c r="B24" s="20" t="s">
        <v>102</v>
      </c>
      <c r="C24" s="67">
        <v>0.434</v>
      </c>
    </row>
    <row r="25" spans="1:3" ht="15" customHeight="1">
      <c r="B25" s="20" t="s">
        <v>103</v>
      </c>
      <c r="C25" s="67">
        <v>0.35249999999999998</v>
      </c>
    </row>
    <row r="26" spans="1:3" ht="15" customHeight="1">
      <c r="B26" s="20" t="s">
        <v>104</v>
      </c>
      <c r="C26" s="67">
        <v>8.2500000000000004E-2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0.27200000000000002</v>
      </c>
    </row>
    <row r="30" spans="1:3" ht="14.25" customHeight="1">
      <c r="B30" s="30" t="s">
        <v>76</v>
      </c>
      <c r="C30" s="69">
        <v>6.5000000000000002E-2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0.54400000000000004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21.5</v>
      </c>
    </row>
    <row r="38" spans="1:5" ht="15" customHeight="1">
      <c r="B38" s="16" t="s">
        <v>91</v>
      </c>
      <c r="C38" s="68">
        <v>35.1</v>
      </c>
      <c r="D38" s="17"/>
      <c r="E38" s="18"/>
    </row>
    <row r="39" spans="1:5" ht="15" customHeight="1">
      <c r="B39" s="16" t="s">
        <v>90</v>
      </c>
      <c r="C39" s="68">
        <v>48.3</v>
      </c>
      <c r="D39" s="17"/>
      <c r="E39" s="17"/>
    </row>
    <row r="40" spans="1:5" ht="15" customHeight="1">
      <c r="B40" s="16" t="s">
        <v>171</v>
      </c>
      <c r="C40" s="68">
        <v>2.91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2.63E-2</v>
      </c>
      <c r="D45" s="17"/>
    </row>
    <row r="46" spans="1:5" ht="15.75" customHeight="1">
      <c r="B46" s="16" t="s">
        <v>11</v>
      </c>
      <c r="C46" s="67">
        <v>0.1368</v>
      </c>
      <c r="D46" s="17"/>
    </row>
    <row r="47" spans="1:5" ht="15.75" customHeight="1">
      <c r="B47" s="16" t="s">
        <v>12</v>
      </c>
      <c r="C47" s="67">
        <v>0.21940000000000001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3.4037880358349999</v>
      </c>
      <c r="D51" s="17"/>
    </row>
    <row r="52" spans="1:4" ht="15" customHeight="1">
      <c r="B52" s="16" t="s">
        <v>125</v>
      </c>
      <c r="C52" s="65">
        <v>3.6249168675599996</v>
      </c>
    </row>
    <row r="53" spans="1:4" ht="15.75" customHeight="1">
      <c r="B53" s="16" t="s">
        <v>126</v>
      </c>
      <c r="C53" s="65">
        <v>3.6249168675599996</v>
      </c>
    </row>
    <row r="54" spans="1:4" ht="15.75" customHeight="1">
      <c r="B54" s="16" t="s">
        <v>127</v>
      </c>
      <c r="C54" s="65">
        <v>2.77366681126</v>
      </c>
    </row>
    <row r="55" spans="1:4" ht="15.75" customHeight="1">
      <c r="B55" s="16" t="s">
        <v>128</v>
      </c>
      <c r="C55" s="65">
        <v>2.77366681126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0.34613422063006588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8.5279999999999995E-2</v>
      </c>
      <c r="E3" s="26">
        <f>frac_mam_12_23months * 2.6</f>
        <v>2.8600000000000004E-2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6.5780000000000005E-2</v>
      </c>
      <c r="E4" s="26">
        <f>frac_sam_12_23months * 2.6</f>
        <v>3.4840000000000003E-2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>
      <c r="A3" s="92">
        <f t="shared" ref="A3:A40" si="2">IF($A$2+ROW(A3)-2&lt;=end_year,A2+1,"")</f>
        <v>2020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>
      <c r="A4" s="92">
        <f t="shared" si="2"/>
        <v>2021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>
      <c r="A5" s="92">
        <f t="shared" si="2"/>
        <v>2022</v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3.6742343500000003E-2</v>
      </c>
    </row>
    <row r="4" spans="1:8" ht="15.75" customHeight="1">
      <c r="B4" s="24" t="s">
        <v>7</v>
      </c>
      <c r="C4" s="76">
        <v>0.1566636264195245</v>
      </c>
    </row>
    <row r="5" spans="1:8" ht="15.75" customHeight="1">
      <c r="B5" s="24" t="s">
        <v>8</v>
      </c>
      <c r="C5" s="76">
        <v>9.8551715232010229E-2</v>
      </c>
    </row>
    <row r="6" spans="1:8" ht="15.75" customHeight="1">
      <c r="B6" s="24" t="s">
        <v>10</v>
      </c>
      <c r="C6" s="76">
        <v>8.6289419515848426E-2</v>
      </c>
    </row>
    <row r="7" spans="1:8" ht="15.75" customHeight="1">
      <c r="B7" s="24" t="s">
        <v>13</v>
      </c>
      <c r="C7" s="76">
        <v>0.12455964923265794</v>
      </c>
    </row>
    <row r="8" spans="1:8" ht="15.75" customHeight="1">
      <c r="B8" s="24" t="s">
        <v>14</v>
      </c>
      <c r="C8" s="76">
        <v>1.737624613380789E-3</v>
      </c>
    </row>
    <row r="9" spans="1:8" ht="15.75" customHeight="1">
      <c r="B9" s="24" t="s">
        <v>27</v>
      </c>
      <c r="C9" s="76">
        <v>0.142771515928864</v>
      </c>
    </row>
    <row r="10" spans="1:8" ht="15.75" customHeight="1">
      <c r="B10" s="24" t="s">
        <v>15</v>
      </c>
      <c r="C10" s="76">
        <v>0.35268410555771412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9.5700000000000007E-2</v>
      </c>
    </row>
    <row r="27" spans="1:8" ht="15.75" customHeight="1">
      <c r="B27" s="24" t="s">
        <v>39</v>
      </c>
      <c r="C27" s="76">
        <v>4.2999999999999997E-2</v>
      </c>
    </row>
    <row r="28" spans="1:8" ht="15.75" customHeight="1">
      <c r="B28" s="24" t="s">
        <v>40</v>
      </c>
      <c r="C28" s="76">
        <v>0.19640000000000002</v>
      </c>
    </row>
    <row r="29" spans="1:8" ht="15.75" customHeight="1">
      <c r="B29" s="24" t="s">
        <v>41</v>
      </c>
      <c r="C29" s="76">
        <v>0.2069</v>
      </c>
    </row>
    <row r="30" spans="1:8" ht="15.75" customHeight="1">
      <c r="B30" s="24" t="s">
        <v>42</v>
      </c>
      <c r="C30" s="76">
        <v>2.7699999999999999E-2</v>
      </c>
    </row>
    <row r="31" spans="1:8" ht="15.75" customHeight="1">
      <c r="B31" s="24" t="s">
        <v>43</v>
      </c>
      <c r="C31" s="76">
        <v>0.2094</v>
      </c>
    </row>
    <row r="32" spans="1:8" ht="15.75" customHeight="1">
      <c r="B32" s="24" t="s">
        <v>44</v>
      </c>
      <c r="C32" s="76">
        <v>1.2500000000000001E-2</v>
      </c>
    </row>
    <row r="33" spans="2:3" ht="15.75" customHeight="1">
      <c r="B33" s="24" t="s">
        <v>45</v>
      </c>
      <c r="C33" s="76">
        <v>5.1500000000000004E-2</v>
      </c>
    </row>
    <row r="34" spans="2:3" ht="15.75" customHeight="1">
      <c r="B34" s="24" t="s">
        <v>46</v>
      </c>
      <c r="C34" s="76">
        <v>0.15690000000223517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0.72819999999999996</v>
      </c>
      <c r="F2" s="77">
        <v>0.53400000000000003</v>
      </c>
      <c r="G2" s="77">
        <v>0.56640000000000001</v>
      </c>
    </row>
    <row r="3" spans="1:15" ht="15.75" customHeight="1">
      <c r="A3" s="5"/>
      <c r="B3" s="11" t="s">
        <v>118</v>
      </c>
      <c r="C3" s="77">
        <v>0.17859999999999998</v>
      </c>
      <c r="D3" s="77">
        <v>0.17859999999999998</v>
      </c>
      <c r="E3" s="77">
        <v>0.16120000000000001</v>
      </c>
      <c r="F3" s="77">
        <v>0.2656</v>
      </c>
      <c r="G3" s="77">
        <v>0.25190000000000001</v>
      </c>
    </row>
    <row r="4" spans="1:15" ht="15.75" customHeight="1">
      <c r="A4" s="5"/>
      <c r="B4" s="11" t="s">
        <v>116</v>
      </c>
      <c r="C4" s="78">
        <v>5.3899999999999997E-2</v>
      </c>
      <c r="D4" s="78">
        <v>5.3899999999999997E-2</v>
      </c>
      <c r="E4" s="78">
        <v>7.690000000000001E-2</v>
      </c>
      <c r="F4" s="78">
        <v>0.13320000000000001</v>
      </c>
      <c r="G4" s="78">
        <v>0.11890000000000001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3.3700000000000001E-2</v>
      </c>
      <c r="F5" s="78">
        <v>6.7199999999999996E-2</v>
      </c>
      <c r="G5" s="78">
        <v>6.2800000000000009E-2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0.8105</v>
      </c>
      <c r="F8" s="77">
        <v>0.88739999999999997</v>
      </c>
      <c r="G8" s="77">
        <v>0.86680000000000001</v>
      </c>
    </row>
    <row r="9" spans="1:15" ht="15.75" customHeight="1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3.2799999999999996E-2</v>
      </c>
      <c r="F10" s="78">
        <v>1.1000000000000001E-2</v>
      </c>
      <c r="G10" s="78">
        <v>2.0199999999999999E-2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2.53E-2</v>
      </c>
      <c r="F11" s="78">
        <v>1.34E-2</v>
      </c>
      <c r="G11" s="78">
        <v>9.5481999999999997E-3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0.60599999999999998</v>
      </c>
      <c r="I14" s="80">
        <v>0.60599999999999998</v>
      </c>
      <c r="J14" s="80">
        <v>0.60599999999999998</v>
      </c>
      <c r="K14" s="80">
        <v>0.60599999999999998</v>
      </c>
      <c r="L14" s="80">
        <v>0.59111000000000002</v>
      </c>
      <c r="M14" s="80">
        <v>0.59111000000000002</v>
      </c>
      <c r="N14" s="80">
        <v>0.59111000000000002</v>
      </c>
      <c r="O14" s="80">
        <v>0.59111000000000002</v>
      </c>
    </row>
    <row r="15" spans="1:15" ht="15.75" customHeight="1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0.20975733770181992</v>
      </c>
      <c r="I15" s="77">
        <f t="shared" si="0"/>
        <v>0.20975733770181992</v>
      </c>
      <c r="J15" s="77">
        <f t="shared" si="0"/>
        <v>0.20975733770181992</v>
      </c>
      <c r="K15" s="77">
        <f t="shared" si="0"/>
        <v>0.20975733770181992</v>
      </c>
      <c r="L15" s="77">
        <f t="shared" si="0"/>
        <v>0.20460339915663825</v>
      </c>
      <c r="M15" s="77">
        <f t="shared" si="0"/>
        <v>0.20460339915663825</v>
      </c>
      <c r="N15" s="77">
        <f t="shared" si="0"/>
        <v>0.20460339915663825</v>
      </c>
      <c r="O15" s="77">
        <f t="shared" si="0"/>
        <v>0.20460339915663825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0.10890000000000001</v>
      </c>
      <c r="D2" s="78">
        <v>4.5100000000000001E-2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0.245</v>
      </c>
      <c r="D3" s="78">
        <v>0.17859999999999998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0.57920000000000005</v>
      </c>
      <c r="D4" s="78">
        <v>0.64239999999999997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>
        <v>0.17519999999999999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3.4799999999999998E-2</v>
      </c>
      <c r="D4" s="28">
        <v>3.4599999999999999E-2</v>
      </c>
      <c r="E4" s="28">
        <v>3.4500000000000003E-2</v>
      </c>
      <c r="F4" s="28">
        <v>3.4500000000000003E-2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0.60599999999999998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0.59111000000000002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4.5100000000000001E-2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33.482999999999997</v>
      </c>
      <c r="D13" s="28">
        <v>32.677999999999997</v>
      </c>
      <c r="E13" s="28">
        <v>31.911999999999999</v>
      </c>
      <c r="F13" s="28">
        <v>31.193000000000001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77.390193053910821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40.314078775655155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717.93406611531384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1.8412357265269286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1.9135444901370438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1.9135444901370438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1.9135444901370438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1.9135444901370438</v>
      </c>
      <c r="E13" s="86" t="s">
        <v>201</v>
      </c>
    </row>
    <row r="14" spans="1:5" ht="15.75" customHeight="1">
      <c r="A14" s="11" t="s">
        <v>189</v>
      </c>
      <c r="B14" s="85">
        <v>0.56799999999999995</v>
      </c>
      <c r="C14" s="85">
        <v>0.95</v>
      </c>
      <c r="D14" s="86">
        <v>13.446378219451061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13.446378219451061</v>
      </c>
      <c r="E15" s="86" t="s">
        <v>201</v>
      </c>
    </row>
    <row r="16" spans="1:5" ht="15.75" customHeight="1">
      <c r="A16" s="53" t="s">
        <v>57</v>
      </c>
      <c r="B16" s="85">
        <v>0.13100000000000001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1.1530314605155485</v>
      </c>
      <c r="E17" s="86" t="s">
        <v>201</v>
      </c>
    </row>
    <row r="18" spans="1:5" ht="15.75" customHeight="1">
      <c r="A18" s="53" t="s">
        <v>175</v>
      </c>
      <c r="B18" s="85">
        <v>4.4999999999999998E-2</v>
      </c>
      <c r="C18" s="85">
        <v>0.95</v>
      </c>
      <c r="D18" s="86">
        <v>16.459595752364979</v>
      </c>
      <c r="E18" s="86" t="s">
        <v>201</v>
      </c>
    </row>
    <row r="19" spans="1:5" ht="15.75" customHeight="1">
      <c r="A19" s="53" t="s">
        <v>174</v>
      </c>
      <c r="B19" s="85">
        <v>0.29899999999999999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15.053841697970233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23.431813824225639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4.5507118970106513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19.019954364099398</v>
      </c>
      <c r="E24" s="86" t="s">
        <v>201</v>
      </c>
    </row>
    <row r="25" spans="1:5" ht="15.75" customHeight="1">
      <c r="A25" s="53" t="s">
        <v>87</v>
      </c>
      <c r="B25" s="85">
        <v>0.36700000000000005</v>
      </c>
      <c r="C25" s="85">
        <v>0.95</v>
      </c>
      <c r="D25" s="86">
        <v>19.011388008388405</v>
      </c>
      <c r="E25" s="86" t="s">
        <v>201</v>
      </c>
    </row>
    <row r="26" spans="1:5" ht="15.75" customHeight="1">
      <c r="A26" s="53" t="s">
        <v>137</v>
      </c>
      <c r="B26" s="85">
        <v>0.56799999999999995</v>
      </c>
      <c r="C26" s="85">
        <v>0.95</v>
      </c>
      <c r="D26" s="86">
        <v>6.1959304485475508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10.257725119891068</v>
      </c>
      <c r="E27" s="86" t="s">
        <v>201</v>
      </c>
    </row>
    <row r="28" spans="1:5" ht="15.75" customHeight="1">
      <c r="A28" s="53" t="s">
        <v>84</v>
      </c>
      <c r="B28" s="85">
        <v>0.26100000000000001</v>
      </c>
      <c r="C28" s="85">
        <v>0.95</v>
      </c>
      <c r="D28" s="86">
        <v>1.1484419062393552</v>
      </c>
      <c r="E28" s="86" t="s">
        <v>201</v>
      </c>
    </row>
    <row r="29" spans="1:5" ht="15.75" customHeight="1">
      <c r="A29" s="53" t="s">
        <v>58</v>
      </c>
      <c r="B29" s="85">
        <v>0.29899999999999999</v>
      </c>
      <c r="C29" s="85">
        <v>0.95</v>
      </c>
      <c r="D29" s="86">
        <v>157.83610683338628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193.9489448771987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193.9489448771987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2.5205892106452601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0.47399999999999998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0.85799999999999998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0.74400000000000011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2.2722055494701268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2.5417541936550143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2020-08-29T00:00:49Z</dcterms:modified>
</cp:coreProperties>
</file>